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Učebna dílny vč. be..." sheetId="2" r:id="rId2"/>
    <sheet name="002 - Zdravotechnika " sheetId="3" r:id="rId3"/>
    <sheet name="003 - Elektroinstalace" sheetId="4" r:id="rId4"/>
    <sheet name="004 - Vzduchotechnika" sheetId="5" r:id="rId5"/>
    <sheet name="005 - Vedlejší a ostatní ..." sheetId="6" r:id="rId6"/>
    <sheet name="006 - Vedlejší a ostatní ..." sheetId="7" r:id="rId7"/>
    <sheet name="007 - Konektivita - ZŠ " sheetId="8" r:id="rId8"/>
    <sheet name="008 - Stavební práce pro ..." sheetId="9" r:id="rId9"/>
    <sheet name="009 - Konektivita MŠ " sheetId="10" r:id="rId10"/>
    <sheet name="010 - Stavební práce pro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'001 - Učebna dílny vč. be...'!$C$132:$K$397</definedName>
    <definedName name="_xlnm.Print_Area" localSheetId="1">'001 - Učebna dílny vč. be...'!$C$82:$J$114,'001 - Učebna dílny vč. be...'!$C$120:$K$397</definedName>
    <definedName name="_xlnm.Print_Titles" localSheetId="1">'001 - Učebna dílny vč. be...'!$132:$132</definedName>
    <definedName name="_xlnm._FilterDatabase" localSheetId="2" hidden="1">'002 - Zdravotechnika '!$C$125:$K$214</definedName>
    <definedName name="_xlnm.Print_Area" localSheetId="2">'002 - Zdravotechnika '!$C$82:$J$107,'002 - Zdravotechnika '!$C$113:$K$214</definedName>
    <definedName name="_xlnm.Print_Titles" localSheetId="2">'002 - Zdravotechnika '!$125:$125</definedName>
    <definedName name="_xlnm._FilterDatabase" localSheetId="3" hidden="1">'003 - Elektroinstalace'!$C$121:$K$237</definedName>
    <definedName name="_xlnm.Print_Area" localSheetId="3">'003 - Elektroinstalace'!$C$82:$J$103,'003 - Elektroinstalace'!$C$109:$K$237</definedName>
    <definedName name="_xlnm.Print_Titles" localSheetId="3">'003 - Elektroinstalace'!$121:$121</definedName>
    <definedName name="_xlnm._FilterDatabase" localSheetId="4" hidden="1">'004 - Vzduchotechnika'!$C$119:$K$142</definedName>
    <definedName name="_xlnm.Print_Area" localSheetId="4">'004 - Vzduchotechnika'!$C$82:$J$101,'004 - Vzduchotechnika'!$C$107:$K$142</definedName>
    <definedName name="_xlnm.Print_Titles" localSheetId="4">'004 - Vzduchotechnika'!$119:$119</definedName>
    <definedName name="_xlnm._FilterDatabase" localSheetId="5" hidden="1">'005 - Vedlejší a ostatní ...'!$C$121:$K$140</definedName>
    <definedName name="_xlnm.Print_Area" localSheetId="5">'005 - Vedlejší a ostatní ...'!$C$82:$J$103,'005 - Vedlejší a ostatní ...'!$C$109:$K$140</definedName>
    <definedName name="_xlnm.Print_Titles" localSheetId="5">'005 - Vedlejší a ostatní ...'!$121:$121</definedName>
    <definedName name="_xlnm._FilterDatabase" localSheetId="6" hidden="1">'006 - Vedlejší a ostatní ...'!$C$117:$K$123</definedName>
    <definedName name="_xlnm.Print_Area" localSheetId="6">'006 - Vedlejší a ostatní ...'!$C$82:$J$99,'006 - Vedlejší a ostatní ...'!$C$105:$K$123</definedName>
    <definedName name="_xlnm.Print_Titles" localSheetId="6">'006 - Vedlejší a ostatní ...'!$117:$117</definedName>
    <definedName name="_xlnm._FilterDatabase" localSheetId="7" hidden="1">'007 - Konektivita - ZŠ '!$C$119:$K$193</definedName>
    <definedName name="_xlnm.Print_Area" localSheetId="7">'007 - Konektivita - ZŠ '!$C$82:$J$101,'007 - Konektivita - ZŠ '!$C$107:$K$193</definedName>
    <definedName name="_xlnm.Print_Titles" localSheetId="7">'007 - Konektivita - ZŠ '!$119:$119</definedName>
    <definedName name="_xlnm._FilterDatabase" localSheetId="8" hidden="1">'008 - Stavební práce pro ...'!$C$124:$K$168</definedName>
    <definedName name="_xlnm.Print_Area" localSheetId="8">'008 - Stavební práce pro ...'!$C$82:$J$106,'008 - Stavební práce pro ...'!$C$112:$K$168</definedName>
    <definedName name="_xlnm.Print_Titles" localSheetId="8">'008 - Stavební práce pro ...'!$124:$124</definedName>
    <definedName name="_xlnm._FilterDatabase" localSheetId="9" hidden="1">'009 - Konektivita MŠ '!$C$119:$K$162</definedName>
    <definedName name="_xlnm.Print_Area" localSheetId="9">'009 - Konektivita MŠ '!$C$82:$J$101,'009 - Konektivita MŠ '!$C$107:$K$162</definedName>
    <definedName name="_xlnm.Print_Titles" localSheetId="9">'009 - Konektivita MŠ '!$119:$119</definedName>
    <definedName name="_xlnm._FilterDatabase" localSheetId="10" hidden="1">'010 - Stavební práce pro ...'!$C$124:$K$168</definedName>
    <definedName name="_xlnm.Print_Area" localSheetId="10">'010 - Stavební práce pro ...'!$C$82:$J$106,'010 - Stavební práce pro ...'!$C$112:$K$168</definedName>
    <definedName name="_xlnm.Print_Titles" localSheetId="10">'010 - Stavební práce pro ...'!$124:$124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85"/>
  <c i="10" r="J37"/>
  <c r="J36"/>
  <c i="1" r="AY103"/>
  <c i="10" r="J35"/>
  <c i="1" r="AX103"/>
  <c i="10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9" r="J37"/>
  <c r="J36"/>
  <c i="1" r="AY102"/>
  <c i="9" r="J35"/>
  <c i="1" r="AX102"/>
  <c i="9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91"/>
  <c r="J14"/>
  <c r="J12"/>
  <c r="J119"/>
  <c r="E7"/>
  <c r="E115"/>
  <c i="8" r="J37"/>
  <c r="J36"/>
  <c i="1" r="AY101"/>
  <c i="8" r="J35"/>
  <c i="1" r="AX101"/>
  <c i="8"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7" r="J119"/>
  <c r="J37"/>
  <c r="J36"/>
  <c i="1" r="AY100"/>
  <c i="7" r="J35"/>
  <c i="1" r="AX100"/>
  <c i="7" r="BI123"/>
  <c r="BH123"/>
  <c r="BG123"/>
  <c r="BF123"/>
  <c r="T123"/>
  <c r="R123"/>
  <c r="P123"/>
  <c r="BI121"/>
  <c r="BH121"/>
  <c r="BG121"/>
  <c r="BF121"/>
  <c r="T121"/>
  <c r="R121"/>
  <c r="P121"/>
  <c r="J97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6" r="J37"/>
  <c r="J36"/>
  <c i="1" r="AY99"/>
  <c i="6" r="J35"/>
  <c i="1" r="AX99"/>
  <c i="6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5" r="J37"/>
  <c r="J36"/>
  <c i="1" r="AY98"/>
  <c i="5" r="J35"/>
  <c i="1" r="AX98"/>
  <c i="5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4" r="J37"/>
  <c r="J36"/>
  <c i="1" r="AY97"/>
  <c i="4" r="J35"/>
  <c i="1" r="AX97"/>
  <c i="4"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3" r="J37"/>
  <c r="J36"/>
  <c i="1" r="AY96"/>
  <c i="3" r="J35"/>
  <c i="1" r="AX96"/>
  <c i="3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2" r="J37"/>
  <c r="J36"/>
  <c i="1" r="AY95"/>
  <c i="2" r="J35"/>
  <c i="1" r="AX95"/>
  <c i="2" r="BI396"/>
  <c r="BH396"/>
  <c r="BG396"/>
  <c r="BF396"/>
  <c r="T396"/>
  <c r="R396"/>
  <c r="P396"/>
  <c r="BI385"/>
  <c r="BH385"/>
  <c r="BG385"/>
  <c r="BF385"/>
  <c r="T385"/>
  <c r="R385"/>
  <c r="P385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T370"/>
  <c r="R371"/>
  <c r="R370"/>
  <c r="P371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4"/>
  <c r="BH174"/>
  <c r="BG174"/>
  <c r="BF174"/>
  <c r="T174"/>
  <c r="R174"/>
  <c r="P174"/>
  <c r="BI172"/>
  <c r="BH172"/>
  <c r="BG172"/>
  <c r="BF172"/>
  <c r="T172"/>
  <c r="R172"/>
  <c r="P172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" r="L90"/>
  <c r="AM90"/>
  <c r="AM89"/>
  <c r="L89"/>
  <c r="AM87"/>
  <c r="L87"/>
  <c r="L85"/>
  <c r="L84"/>
  <c i="11" r="BK167"/>
  <c r="J165"/>
  <c r="J163"/>
  <c r="J161"/>
  <c r="J158"/>
  <c r="BK157"/>
  <c r="BK155"/>
  <c r="J153"/>
  <c r="J152"/>
  <c r="J150"/>
  <c r="BK149"/>
  <c r="J146"/>
  <c r="BK145"/>
  <c r="J144"/>
  <c r="BK143"/>
  <c r="BK141"/>
  <c r="J138"/>
  <c r="BK136"/>
  <c r="J134"/>
  <c r="J133"/>
  <c r="J131"/>
  <c r="BK129"/>
  <c r="J128"/>
  <c i="10" r="BK162"/>
  <c r="BK161"/>
  <c r="BK160"/>
  <c r="J159"/>
  <c r="BK158"/>
  <c r="J156"/>
  <c r="BK155"/>
  <c r="J154"/>
  <c r="J153"/>
  <c r="J152"/>
  <c r="J151"/>
  <c r="J150"/>
  <c r="BK149"/>
  <c r="BK148"/>
  <c r="BK147"/>
  <c r="BK146"/>
  <c r="J145"/>
  <c r="J144"/>
  <c r="BK143"/>
  <c r="BK142"/>
  <c r="BK141"/>
  <c r="BK140"/>
  <c r="J139"/>
  <c r="J138"/>
  <c r="J135"/>
  <c r="BK134"/>
  <c r="BK133"/>
  <c r="BK132"/>
  <c r="J131"/>
  <c r="J130"/>
  <c r="J129"/>
  <c r="BK128"/>
  <c r="J128"/>
  <c r="BK127"/>
  <c r="J126"/>
  <c r="J125"/>
  <c r="BK124"/>
  <c r="BK123"/>
  <c i="9" r="J167"/>
  <c r="J165"/>
  <c r="BK163"/>
  <c r="J161"/>
  <c r="BK158"/>
  <c r="J157"/>
  <c r="J155"/>
  <c r="BK153"/>
  <c r="J152"/>
  <c r="BK150"/>
  <c r="BK149"/>
  <c r="BK146"/>
  <c r="J145"/>
  <c r="BK144"/>
  <c r="BK143"/>
  <c r="BK141"/>
  <c r="J138"/>
  <c r="BK136"/>
  <c r="BK134"/>
  <c r="BK133"/>
  <c r="J131"/>
  <c r="J129"/>
  <c r="J128"/>
  <c i="8" r="BK193"/>
  <c r="BK192"/>
  <c r="J192"/>
  <c r="BK190"/>
  <c r="BK189"/>
  <c r="J189"/>
  <c r="BK188"/>
  <c r="J188"/>
  <c r="J187"/>
  <c r="BK185"/>
  <c r="J184"/>
  <c r="J183"/>
  <c r="BK182"/>
  <c r="J181"/>
  <c r="J180"/>
  <c r="J179"/>
  <c r="BK178"/>
  <c r="BK177"/>
  <c r="J177"/>
  <c r="J176"/>
  <c r="BK175"/>
  <c r="BK174"/>
  <c r="BK173"/>
  <c r="BK172"/>
  <c r="BK171"/>
  <c r="BK170"/>
  <c r="J169"/>
  <c r="BK168"/>
  <c r="BK167"/>
  <c r="BK166"/>
  <c r="J165"/>
  <c r="J164"/>
  <c r="BK163"/>
  <c r="J163"/>
  <c r="BK162"/>
  <c r="BK161"/>
  <c r="J161"/>
  <c r="J160"/>
  <c r="J159"/>
  <c r="J158"/>
  <c r="BK157"/>
  <c r="BK156"/>
  <c r="BK155"/>
  <c r="J154"/>
  <c r="J153"/>
  <c r="BK152"/>
  <c r="J151"/>
  <c r="J150"/>
  <c r="BK149"/>
  <c r="J148"/>
  <c r="J147"/>
  <c r="J146"/>
  <c r="BK145"/>
  <c r="BK144"/>
  <c r="J143"/>
  <c r="BK142"/>
  <c r="J141"/>
  <c r="BK139"/>
  <c r="BK138"/>
  <c r="BK137"/>
  <c r="BK136"/>
  <c r="J135"/>
  <c r="BK134"/>
  <c r="BK133"/>
  <c r="J132"/>
  <c r="J131"/>
  <c r="BK130"/>
  <c r="BK129"/>
  <c r="J128"/>
  <c r="BK127"/>
  <c r="BK126"/>
  <c r="BK125"/>
  <c r="BK124"/>
  <c r="BK123"/>
  <c i="7" r="J123"/>
  <c r="BK121"/>
  <c i="6" r="BK139"/>
  <c r="BK138"/>
  <c r="J135"/>
  <c r="BK133"/>
  <c r="BK130"/>
  <c r="J127"/>
  <c r="J125"/>
  <c i="5" r="J142"/>
  <c r="BK140"/>
  <c r="BK139"/>
  <c r="J138"/>
  <c r="J136"/>
  <c r="BK135"/>
  <c r="BK132"/>
  <c r="BK131"/>
  <c r="BK129"/>
  <c r="BK127"/>
  <c r="BK125"/>
  <c r="J124"/>
  <c r="BK122"/>
  <c i="4" r="BK236"/>
  <c r="BK235"/>
  <c r="BK234"/>
  <c r="BK233"/>
  <c r="BK232"/>
  <c r="J231"/>
  <c r="J230"/>
  <c r="BK229"/>
  <c r="J227"/>
  <c r="J226"/>
  <c r="J225"/>
  <c r="J224"/>
  <c r="BK223"/>
  <c r="J219"/>
  <c r="J218"/>
  <c r="J217"/>
  <c r="BK216"/>
  <c r="J215"/>
  <c r="BK214"/>
  <c r="J213"/>
  <c r="J212"/>
  <c r="J211"/>
  <c r="BK210"/>
  <c r="J209"/>
  <c r="BK208"/>
  <c r="BK207"/>
  <c r="J206"/>
  <c r="BK205"/>
  <c r="BK204"/>
  <c r="BK203"/>
  <c r="J202"/>
  <c r="J201"/>
  <c r="BK200"/>
  <c r="J199"/>
  <c r="BK198"/>
  <c r="BK197"/>
  <c r="J196"/>
  <c r="J195"/>
  <c r="J194"/>
  <c r="BK193"/>
  <c r="BK192"/>
  <c r="J191"/>
  <c r="J190"/>
  <c r="BK189"/>
  <c r="BK188"/>
  <c r="BK187"/>
  <c r="J186"/>
  <c r="BK185"/>
  <c r="BK184"/>
  <c r="J183"/>
  <c r="J182"/>
  <c r="BK181"/>
  <c r="BK180"/>
  <c r="J179"/>
  <c r="J178"/>
  <c r="J176"/>
  <c r="J175"/>
  <c r="BK174"/>
  <c r="J173"/>
  <c r="BK172"/>
  <c r="BK171"/>
  <c r="J170"/>
  <c r="J169"/>
  <c r="J167"/>
  <c r="BK166"/>
  <c r="BK164"/>
  <c r="J163"/>
  <c r="BK162"/>
  <c r="BK161"/>
  <c r="BK160"/>
  <c r="BK159"/>
  <c r="BK158"/>
  <c r="BK157"/>
  <c r="J156"/>
  <c r="J155"/>
  <c r="BK154"/>
  <c r="BK153"/>
  <c r="J152"/>
  <c r="J151"/>
  <c r="J150"/>
  <c r="J149"/>
  <c r="J148"/>
  <c r="J147"/>
  <c r="J146"/>
  <c r="BK145"/>
  <c r="BK144"/>
  <c r="J143"/>
  <c r="BK142"/>
  <c r="BK141"/>
  <c r="BK140"/>
  <c r="BK139"/>
  <c r="J138"/>
  <c r="BK137"/>
  <c r="BK136"/>
  <c r="J135"/>
  <c r="J134"/>
  <c r="BK133"/>
  <c r="BK132"/>
  <c r="BK131"/>
  <c r="BK130"/>
  <c r="J129"/>
  <c r="BK128"/>
  <c r="J127"/>
  <c r="BK126"/>
  <c r="J125"/>
  <c r="BK124"/>
  <c i="3" r="BK214"/>
  <c r="J213"/>
  <c r="J212"/>
  <c r="J211"/>
  <c r="BK210"/>
  <c r="J209"/>
  <c r="BK208"/>
  <c r="J207"/>
  <c r="BK206"/>
  <c r="J205"/>
  <c r="BK204"/>
  <c r="BK203"/>
  <c r="J202"/>
  <c r="BK201"/>
  <c r="J200"/>
  <c r="BK199"/>
  <c r="BK198"/>
  <c r="BK196"/>
  <c r="J194"/>
  <c r="J193"/>
  <c r="BK192"/>
  <c r="BK191"/>
  <c r="BK190"/>
  <c r="BK189"/>
  <c r="BK188"/>
  <c r="BK187"/>
  <c r="J186"/>
  <c r="J185"/>
  <c r="BK184"/>
  <c r="BK183"/>
  <c r="J182"/>
  <c r="BK180"/>
  <c r="BK179"/>
  <c r="J178"/>
  <c r="J177"/>
  <c r="J176"/>
  <c r="BK175"/>
  <c r="J174"/>
  <c r="BK173"/>
  <c r="J172"/>
  <c r="BK171"/>
  <c r="BK170"/>
  <c r="J169"/>
  <c r="BK168"/>
  <c r="BK166"/>
  <c r="BK165"/>
  <c r="BK164"/>
  <c r="J162"/>
  <c r="J160"/>
  <c r="BK159"/>
  <c r="J157"/>
  <c r="BK156"/>
  <c r="BK155"/>
  <c r="J154"/>
  <c r="BK153"/>
  <c r="BK152"/>
  <c r="J151"/>
  <c r="BK150"/>
  <c r="J149"/>
  <c r="BK148"/>
  <c r="J147"/>
  <c r="J144"/>
  <c r="J143"/>
  <c r="BK141"/>
  <c r="BK139"/>
  <c r="J138"/>
  <c r="J136"/>
  <c r="BK135"/>
  <c r="J133"/>
  <c r="BK131"/>
  <c r="J129"/>
  <c i="2" r="BK396"/>
  <c r="J396"/>
  <c r="BK385"/>
  <c r="J385"/>
  <c r="J375"/>
  <c r="J373"/>
  <c r="J371"/>
  <c r="J368"/>
  <c r="BK367"/>
  <c r="J366"/>
  <c r="BK365"/>
  <c r="BK363"/>
  <c r="BK361"/>
  <c r="J357"/>
  <c r="J354"/>
  <c r="J353"/>
  <c r="BK352"/>
  <c r="J350"/>
  <c r="BK348"/>
  <c r="BK346"/>
  <c r="J342"/>
  <c r="J340"/>
  <c r="J338"/>
  <c r="J336"/>
  <c r="J334"/>
  <c r="BK333"/>
  <c r="BK331"/>
  <c r="J329"/>
  <c r="J327"/>
  <c r="J325"/>
  <c r="J323"/>
  <c r="BK322"/>
  <c r="J320"/>
  <c r="BK318"/>
  <c r="BK316"/>
  <c r="J314"/>
  <c r="BK312"/>
  <c r="J310"/>
  <c r="J308"/>
  <c r="J306"/>
  <c r="J305"/>
  <c r="BK304"/>
  <c r="BK300"/>
  <c r="BK298"/>
  <c r="BK296"/>
  <c r="BK292"/>
  <c r="BK291"/>
  <c r="BK290"/>
  <c r="J288"/>
  <c r="J286"/>
  <c r="J284"/>
  <c r="J282"/>
  <c r="BK280"/>
  <c r="BK279"/>
  <c r="BK278"/>
  <c r="BK277"/>
  <c r="BK275"/>
  <c r="J274"/>
  <c r="J271"/>
  <c r="J269"/>
  <c r="BK267"/>
  <c r="BK265"/>
  <c r="BK263"/>
  <c r="J262"/>
  <c r="J257"/>
  <c r="J255"/>
  <c r="J253"/>
  <c r="J251"/>
  <c r="BK249"/>
  <c r="BK246"/>
  <c r="BK245"/>
  <c r="BK243"/>
  <c r="J241"/>
  <c r="BK240"/>
  <c r="J238"/>
  <c r="J237"/>
  <c r="BK235"/>
  <c r="J233"/>
  <c r="BK228"/>
  <c r="BK226"/>
  <c r="BK225"/>
  <c r="BK223"/>
  <c r="J221"/>
  <c r="J217"/>
  <c r="J213"/>
  <c r="J209"/>
  <c r="J207"/>
  <c r="J205"/>
  <c r="BK202"/>
  <c r="BK200"/>
  <c r="J198"/>
  <c r="BK196"/>
  <c r="BK194"/>
  <c r="BK192"/>
  <c r="BK190"/>
  <c r="J188"/>
  <c r="BK186"/>
  <c r="BK184"/>
  <c r="BK182"/>
  <c r="BK174"/>
  <c r="J172"/>
  <c r="BK164"/>
  <c r="BK162"/>
  <c r="J160"/>
  <c r="J153"/>
  <c r="BK151"/>
  <c r="BK149"/>
  <c r="J146"/>
  <c r="BK144"/>
  <c r="BK142"/>
  <c r="J140"/>
  <c r="J136"/>
  <c i="11" r="J167"/>
  <c r="BK165"/>
  <c r="BK163"/>
  <c r="BK161"/>
  <c r="BK158"/>
  <c r="J157"/>
  <c r="J155"/>
  <c r="BK153"/>
  <c r="BK152"/>
  <c r="BK150"/>
  <c r="J149"/>
  <c r="BK146"/>
  <c r="J145"/>
  <c r="BK144"/>
  <c r="J143"/>
  <c r="J141"/>
  <c r="BK138"/>
  <c r="J136"/>
  <c r="BK134"/>
  <c r="BK133"/>
  <c r="BK131"/>
  <c r="J129"/>
  <c r="BK128"/>
  <c i="10" r="J162"/>
  <c r="J161"/>
  <c r="J160"/>
  <c r="BK159"/>
  <c r="J158"/>
  <c r="BK156"/>
  <c r="J155"/>
  <c r="BK154"/>
  <c r="BK153"/>
  <c r="BK152"/>
  <c r="BK151"/>
  <c r="BK150"/>
  <c r="J149"/>
  <c r="J148"/>
  <c r="J147"/>
  <c r="J146"/>
  <c r="BK145"/>
  <c r="BK144"/>
  <c r="J143"/>
  <c r="J142"/>
  <c r="J141"/>
  <c r="J140"/>
  <c r="BK139"/>
  <c r="BK138"/>
  <c r="BK137"/>
  <c r="J137"/>
  <c r="BK135"/>
  <c r="J134"/>
  <c r="J133"/>
  <c r="J132"/>
  <c r="BK131"/>
  <c r="BK130"/>
  <c r="BK129"/>
  <c r="J127"/>
  <c r="BK126"/>
  <c r="BK125"/>
  <c r="J124"/>
  <c r="J123"/>
  <c i="9" r="BK167"/>
  <c r="BK165"/>
  <c r="J163"/>
  <c r="BK161"/>
  <c r="J158"/>
  <c r="BK157"/>
  <c r="BK155"/>
  <c r="J153"/>
  <c r="BK152"/>
  <c r="J150"/>
  <c r="J149"/>
  <c r="J146"/>
  <c r="BK145"/>
  <c r="J144"/>
  <c r="J143"/>
  <c r="J141"/>
  <c r="BK138"/>
  <c r="J136"/>
  <c r="J134"/>
  <c r="J133"/>
  <c r="BK131"/>
  <c r="BK129"/>
  <c r="BK128"/>
  <c i="8" r="J193"/>
  <c r="BK191"/>
  <c r="J191"/>
  <c r="J190"/>
  <c r="BK187"/>
  <c r="J185"/>
  <c r="BK184"/>
  <c r="BK183"/>
  <c r="J182"/>
  <c r="BK181"/>
  <c r="BK180"/>
  <c r="BK179"/>
  <c r="J178"/>
  <c r="BK176"/>
  <c r="J175"/>
  <c r="J174"/>
  <c r="J173"/>
  <c r="J172"/>
  <c r="J171"/>
  <c r="J170"/>
  <c r="BK169"/>
  <c r="J168"/>
  <c r="J167"/>
  <c r="J166"/>
  <c r="BK165"/>
  <c r="BK164"/>
  <c r="J162"/>
  <c r="BK160"/>
  <c r="BK159"/>
  <c r="BK158"/>
  <c r="J157"/>
  <c r="J156"/>
  <c r="J155"/>
  <c r="BK154"/>
  <c r="BK153"/>
  <c r="J152"/>
  <c r="BK151"/>
  <c r="BK150"/>
  <c r="J149"/>
  <c r="BK148"/>
  <c r="BK147"/>
  <c r="BK146"/>
  <c r="J145"/>
  <c r="J144"/>
  <c r="BK143"/>
  <c r="J142"/>
  <c r="BK141"/>
  <c r="J139"/>
  <c r="J138"/>
  <c r="J137"/>
  <c r="J136"/>
  <c r="BK135"/>
  <c r="J134"/>
  <c r="J133"/>
  <c r="BK132"/>
  <c r="BK131"/>
  <c r="J130"/>
  <c r="J129"/>
  <c r="BK128"/>
  <c r="J127"/>
  <c r="J126"/>
  <c r="J125"/>
  <c r="J124"/>
  <c r="J123"/>
  <c i="7" r="BK123"/>
  <c r="J121"/>
  <c i="6" r="J139"/>
  <c r="J138"/>
  <c r="BK135"/>
  <c r="J133"/>
  <c r="J130"/>
  <c r="BK127"/>
  <c r="BK125"/>
  <c i="5" r="BK142"/>
  <c r="J140"/>
  <c r="J139"/>
  <c r="BK138"/>
  <c r="BK136"/>
  <c r="J135"/>
  <c r="J132"/>
  <c r="J131"/>
  <c r="J129"/>
  <c r="J127"/>
  <c r="J125"/>
  <c r="BK124"/>
  <c r="J122"/>
  <c i="4" r="BK237"/>
  <c r="J237"/>
  <c r="J236"/>
  <c r="J235"/>
  <c r="J234"/>
  <c r="J233"/>
  <c r="J232"/>
  <c r="BK231"/>
  <c r="BK230"/>
  <c r="J229"/>
  <c r="BK227"/>
  <c r="BK226"/>
  <c r="BK225"/>
  <c r="BK224"/>
  <c r="J223"/>
  <c r="BK222"/>
  <c r="J222"/>
  <c r="BK220"/>
  <c r="J220"/>
  <c r="BK219"/>
  <c r="BK218"/>
  <c r="BK217"/>
  <c r="J216"/>
  <c r="BK215"/>
  <c r="J214"/>
  <c r="BK213"/>
  <c r="BK212"/>
  <c r="BK211"/>
  <c r="J210"/>
  <c r="BK209"/>
  <c r="J208"/>
  <c r="J207"/>
  <c r="BK206"/>
  <c r="J205"/>
  <c r="J204"/>
  <c r="J203"/>
  <c r="BK202"/>
  <c r="BK201"/>
  <c r="J200"/>
  <c r="BK199"/>
  <c r="J198"/>
  <c r="J197"/>
  <c r="BK196"/>
  <c r="BK195"/>
  <c r="BK194"/>
  <c r="J193"/>
  <c r="J192"/>
  <c r="BK191"/>
  <c r="BK190"/>
  <c r="J189"/>
  <c r="J188"/>
  <c r="J187"/>
  <c r="BK186"/>
  <c r="J185"/>
  <c r="J184"/>
  <c r="BK183"/>
  <c r="BK182"/>
  <c r="J181"/>
  <c r="J180"/>
  <c r="BK179"/>
  <c r="BK178"/>
  <c r="BK176"/>
  <c r="BK175"/>
  <c r="J174"/>
  <c r="BK173"/>
  <c r="J172"/>
  <c r="J171"/>
  <c r="BK170"/>
  <c r="BK169"/>
  <c r="BK167"/>
  <c r="J166"/>
  <c r="J164"/>
  <c r="BK163"/>
  <c r="J162"/>
  <c r="J161"/>
  <c r="J160"/>
  <c r="J159"/>
  <c r="J158"/>
  <c r="J157"/>
  <c r="BK156"/>
  <c r="BK155"/>
  <c r="J154"/>
  <c r="J153"/>
  <c r="BK152"/>
  <c r="BK151"/>
  <c r="BK150"/>
  <c r="BK149"/>
  <c r="BK148"/>
  <c r="BK147"/>
  <c r="BK146"/>
  <c r="J145"/>
  <c r="J144"/>
  <c r="BK143"/>
  <c r="J142"/>
  <c r="J141"/>
  <c r="J140"/>
  <c r="J139"/>
  <c r="BK138"/>
  <c r="J137"/>
  <c r="J136"/>
  <c r="BK135"/>
  <c r="BK134"/>
  <c r="J133"/>
  <c r="J132"/>
  <c r="J131"/>
  <c r="J130"/>
  <c r="BK129"/>
  <c r="J128"/>
  <c r="BK127"/>
  <c r="J126"/>
  <c r="BK125"/>
  <c r="J124"/>
  <c i="3" r="J214"/>
  <c r="BK213"/>
  <c r="BK212"/>
  <c r="BK211"/>
  <c r="J210"/>
  <c r="BK209"/>
  <c r="J208"/>
  <c r="BK207"/>
  <c r="J206"/>
  <c r="BK205"/>
  <c r="J204"/>
  <c r="J203"/>
  <c r="BK202"/>
  <c r="J201"/>
  <c r="BK200"/>
  <c r="J199"/>
  <c r="J198"/>
  <c r="J196"/>
  <c r="BK194"/>
  <c r="BK193"/>
  <c r="J192"/>
  <c r="J191"/>
  <c r="J190"/>
  <c r="J189"/>
  <c r="J188"/>
  <c r="J187"/>
  <c r="BK186"/>
  <c r="BK185"/>
  <c r="J184"/>
  <c r="J183"/>
  <c r="BK182"/>
  <c r="J180"/>
  <c r="J179"/>
  <c r="BK178"/>
  <c r="BK177"/>
  <c r="BK176"/>
  <c r="J175"/>
  <c r="BK174"/>
  <c r="J173"/>
  <c r="BK172"/>
  <c r="J171"/>
  <c r="J170"/>
  <c r="BK169"/>
  <c r="J168"/>
  <c r="J166"/>
  <c r="J165"/>
  <c r="J164"/>
  <c r="BK162"/>
  <c r="BK160"/>
  <c r="J159"/>
  <c r="BK157"/>
  <c r="J156"/>
  <c r="J155"/>
  <c r="BK154"/>
  <c r="J153"/>
  <c r="J152"/>
  <c r="BK151"/>
  <c r="J150"/>
  <c r="BK149"/>
  <c r="J148"/>
  <c r="BK147"/>
  <c r="BK144"/>
  <c r="BK143"/>
  <c r="J141"/>
  <c r="J139"/>
  <c r="BK138"/>
  <c r="BK136"/>
  <c r="J135"/>
  <c r="BK133"/>
  <c r="J131"/>
  <c r="BK129"/>
  <c i="2" r="BK375"/>
  <c r="BK373"/>
  <c r="BK371"/>
  <c r="BK368"/>
  <c r="J367"/>
  <c r="BK366"/>
  <c r="J365"/>
  <c r="J363"/>
  <c r="J361"/>
  <c r="BK357"/>
  <c r="BK354"/>
  <c r="BK353"/>
  <c r="J352"/>
  <c r="BK350"/>
  <c r="J348"/>
  <c r="J346"/>
  <c r="BK342"/>
  <c r="BK340"/>
  <c r="BK338"/>
  <c r="BK336"/>
  <c r="BK334"/>
  <c r="J333"/>
  <c r="J331"/>
  <c r="BK329"/>
  <c r="BK327"/>
  <c r="BK325"/>
  <c r="BK323"/>
  <c r="J322"/>
  <c r="BK320"/>
  <c r="J318"/>
  <c r="J316"/>
  <c r="BK314"/>
  <c r="J312"/>
  <c r="BK310"/>
  <c r="BK308"/>
  <c r="BK306"/>
  <c r="BK305"/>
  <c r="J304"/>
  <c r="J300"/>
  <c r="J298"/>
  <c r="J296"/>
  <c r="J292"/>
  <c r="J291"/>
  <c r="J290"/>
  <c r="BK288"/>
  <c r="BK286"/>
  <c r="BK284"/>
  <c r="BK282"/>
  <c r="J280"/>
  <c r="J279"/>
  <c r="J278"/>
  <c r="J277"/>
  <c r="J275"/>
  <c r="BK274"/>
  <c r="BK271"/>
  <c r="BK269"/>
  <c r="J267"/>
  <c r="J265"/>
  <c r="J263"/>
  <c r="BK262"/>
  <c r="BK257"/>
  <c r="BK255"/>
  <c r="BK253"/>
  <c r="BK251"/>
  <c r="J249"/>
  <c r="J246"/>
  <c r="J245"/>
  <c r="J243"/>
  <c r="BK241"/>
  <c r="J240"/>
  <c r="BK238"/>
  <c r="BK237"/>
  <c r="J235"/>
  <c r="BK233"/>
  <c r="J228"/>
  <c r="J226"/>
  <c r="J225"/>
  <c r="J223"/>
  <c r="BK221"/>
  <c r="BK217"/>
  <c r="BK213"/>
  <c r="BK209"/>
  <c r="BK207"/>
  <c r="BK205"/>
  <c r="J202"/>
  <c r="J200"/>
  <c r="BK198"/>
  <c r="J196"/>
  <c r="J194"/>
  <c r="J192"/>
  <c r="J190"/>
  <c r="BK188"/>
  <c r="J186"/>
  <c r="J184"/>
  <c r="J182"/>
  <c r="J174"/>
  <c r="BK172"/>
  <c r="J164"/>
  <c r="J162"/>
  <c r="BK160"/>
  <c r="BK153"/>
  <c r="J151"/>
  <c r="J149"/>
  <c r="BK146"/>
  <c r="J144"/>
  <c r="J142"/>
  <c r="BK140"/>
  <c r="BK136"/>
  <c i="1" r="AS94"/>
  <c i="2" l="1" r="BK135"/>
  <c r="J135"/>
  <c r="J98"/>
  <c r="P135"/>
  <c r="R135"/>
  <c r="T135"/>
  <c r="BK148"/>
  <c r="J148"/>
  <c r="J99"/>
  <c r="T148"/>
  <c r="P204"/>
  <c r="T204"/>
  <c r="P236"/>
  <c r="T236"/>
  <c r="P244"/>
  <c r="T244"/>
  <c r="P248"/>
  <c r="T248"/>
  <c r="P264"/>
  <c r="T264"/>
  <c r="P276"/>
  <c r="T276"/>
  <c r="P281"/>
  <c r="BK295"/>
  <c r="J295"/>
  <c r="J108"/>
  <c r="R295"/>
  <c r="BK360"/>
  <c r="J360"/>
  <c r="J111"/>
  <c r="R360"/>
  <c r="T372"/>
  <c i="3" r="BK128"/>
  <c r="J128"/>
  <c r="J98"/>
  <c r="R128"/>
  <c r="BK134"/>
  <c r="J134"/>
  <c r="J100"/>
  <c r="R134"/>
  <c r="BK142"/>
  <c r="J142"/>
  <c r="J101"/>
  <c r="R142"/>
  <c r="BK146"/>
  <c r="R146"/>
  <c r="BK158"/>
  <c r="J158"/>
  <c r="J104"/>
  <c r="R158"/>
  <c r="BK167"/>
  <c r="J167"/>
  <c r="J105"/>
  <c r="R167"/>
  <c r="BK181"/>
  <c r="J181"/>
  <c r="J106"/>
  <c r="T181"/>
  <c i="4" r="BK123"/>
  <c r="T123"/>
  <c r="P165"/>
  <c r="P177"/>
  <c r="R177"/>
  <c r="BK221"/>
  <c r="J221"/>
  <c r="J101"/>
  <c r="R221"/>
  <c r="BK228"/>
  <c r="J228"/>
  <c r="J102"/>
  <c r="R228"/>
  <c i="5" r="BK121"/>
  <c r="J121"/>
  <c r="J97"/>
  <c r="P121"/>
  <c r="T121"/>
  <c r="P128"/>
  <c r="T128"/>
  <c r="R134"/>
  <c r="BK137"/>
  <c r="J137"/>
  <c r="J100"/>
  <c r="R137"/>
  <c i="6" r="BK132"/>
  <c r="J132"/>
  <c r="J101"/>
  <c r="P132"/>
  <c r="P122"/>
  <c i="1" r="AU99"/>
  <c i="6" r="T132"/>
  <c r="T122"/>
  <c r="P137"/>
  <c r="R137"/>
  <c i="7" r="R120"/>
  <c r="R118"/>
  <c i="8" r="P122"/>
  <c r="T122"/>
  <c r="P140"/>
  <c r="T140"/>
  <c r="P186"/>
  <c r="T186"/>
  <c i="9" r="BK127"/>
  <c r="J127"/>
  <c r="J98"/>
  <c r="R127"/>
  <c r="BK132"/>
  <c r="J132"/>
  <c r="J100"/>
  <c r="R132"/>
  <c r="BK140"/>
  <c r="J140"/>
  <c r="J101"/>
  <c r="P140"/>
  <c r="T140"/>
  <c r="P148"/>
  <c r="T148"/>
  <c r="P156"/>
  <c r="T156"/>
  <c r="BK160"/>
  <c r="BK159"/>
  <c r="J159"/>
  <c r="J104"/>
  <c r="T160"/>
  <c r="T159"/>
  <c i="10" r="BK122"/>
  <c r="J122"/>
  <c r="J98"/>
  <c r="R122"/>
  <c r="BK136"/>
  <c r="J136"/>
  <c r="J99"/>
  <c r="R136"/>
  <c r="BK157"/>
  <c r="J157"/>
  <c r="J100"/>
  <c r="T157"/>
  <c i="11" r="P127"/>
  <c r="T127"/>
  <c r="BK132"/>
  <c r="J132"/>
  <c r="J100"/>
  <c r="R132"/>
  <c r="BK140"/>
  <c r="J140"/>
  <c r="J101"/>
  <c r="R140"/>
  <c r="BK148"/>
  <c r="J148"/>
  <c r="J102"/>
  <c r="R148"/>
  <c r="BK156"/>
  <c r="J156"/>
  <c r="J103"/>
  <c r="T156"/>
  <c r="BK160"/>
  <c r="BK159"/>
  <c r="J159"/>
  <c r="J104"/>
  <c r="R160"/>
  <c r="R159"/>
  <c i="2" r="P148"/>
  <c r="R148"/>
  <c r="BK204"/>
  <c r="J204"/>
  <c r="J100"/>
  <c r="R204"/>
  <c r="BK236"/>
  <c r="J236"/>
  <c r="J101"/>
  <c r="R236"/>
  <c r="BK244"/>
  <c r="J244"/>
  <c r="J102"/>
  <c r="R244"/>
  <c r="BK248"/>
  <c r="J248"/>
  <c r="J104"/>
  <c r="R248"/>
  <c r="BK264"/>
  <c r="J264"/>
  <c r="J105"/>
  <c r="R264"/>
  <c r="BK276"/>
  <c r="J276"/>
  <c r="J106"/>
  <c r="R276"/>
  <c r="BK281"/>
  <c r="J281"/>
  <c r="J107"/>
  <c r="R281"/>
  <c r="T281"/>
  <c r="P295"/>
  <c r="T295"/>
  <c r="BK324"/>
  <c r="J324"/>
  <c r="J109"/>
  <c r="P324"/>
  <c r="R324"/>
  <c r="T324"/>
  <c r="BK335"/>
  <c r="J335"/>
  <c r="J110"/>
  <c r="P335"/>
  <c r="R335"/>
  <c r="T335"/>
  <c r="P360"/>
  <c r="T360"/>
  <c r="BK372"/>
  <c r="J372"/>
  <c r="J113"/>
  <c r="P372"/>
  <c r="R372"/>
  <c i="3" r="P128"/>
  <c r="T128"/>
  <c r="P134"/>
  <c r="T134"/>
  <c r="P142"/>
  <c r="T142"/>
  <c r="P146"/>
  <c r="T146"/>
  <c r="P158"/>
  <c r="T158"/>
  <c r="P167"/>
  <c r="T167"/>
  <c r="P181"/>
  <c r="R181"/>
  <c i="4" r="P123"/>
  <c r="R123"/>
  <c r="BK165"/>
  <c r="J165"/>
  <c r="J98"/>
  <c r="R165"/>
  <c r="T165"/>
  <c r="BK168"/>
  <c r="J168"/>
  <c r="J99"/>
  <c r="P168"/>
  <c r="R168"/>
  <c r="T168"/>
  <c r="BK177"/>
  <c r="J177"/>
  <c r="J100"/>
  <c r="T177"/>
  <c r="P221"/>
  <c r="T221"/>
  <c r="P228"/>
  <c r="T228"/>
  <c i="5" r="R121"/>
  <c r="BK128"/>
  <c r="J128"/>
  <c r="J98"/>
  <c r="R128"/>
  <c r="BK134"/>
  <c r="J134"/>
  <c r="J99"/>
  <c r="P134"/>
  <c r="T134"/>
  <c r="P137"/>
  <c r="T137"/>
  <c i="6" r="R132"/>
  <c r="R122"/>
  <c r="BK137"/>
  <c r="J137"/>
  <c r="J102"/>
  <c r="T137"/>
  <c i="7" r="BK120"/>
  <c r="J120"/>
  <c r="J98"/>
  <c r="P120"/>
  <c r="P118"/>
  <c i="1" r="AU100"/>
  <c i="7" r="T120"/>
  <c r="T118"/>
  <c i="8" r="BK122"/>
  <c r="J122"/>
  <c r="J98"/>
  <c r="R122"/>
  <c r="BK140"/>
  <c r="J140"/>
  <c r="J99"/>
  <c r="R140"/>
  <c r="BK186"/>
  <c r="J186"/>
  <c r="J100"/>
  <c r="R186"/>
  <c i="9" r="P127"/>
  <c r="T127"/>
  <c r="P132"/>
  <c r="T132"/>
  <c r="R140"/>
  <c r="BK148"/>
  <c r="J148"/>
  <c r="J102"/>
  <c r="R148"/>
  <c r="BK156"/>
  <c r="J156"/>
  <c r="J103"/>
  <c r="R156"/>
  <c r="P160"/>
  <c r="P159"/>
  <c r="R160"/>
  <c r="R159"/>
  <c i="10" r="P122"/>
  <c r="T122"/>
  <c r="P136"/>
  <c r="T136"/>
  <c r="P157"/>
  <c r="R157"/>
  <c i="11" r="BK127"/>
  <c r="J127"/>
  <c r="J98"/>
  <c r="R127"/>
  <c r="P132"/>
  <c r="T132"/>
  <c r="P140"/>
  <c r="T140"/>
  <c r="P148"/>
  <c r="T148"/>
  <c r="P156"/>
  <c r="R156"/>
  <c r="P160"/>
  <c r="P159"/>
  <c r="T160"/>
  <c r="T159"/>
  <c i="2" r="E85"/>
  <c r="J89"/>
  <c r="F92"/>
  <c r="BE136"/>
  <c r="BE140"/>
  <c r="BE144"/>
  <c r="BE151"/>
  <c r="BE153"/>
  <c r="BE164"/>
  <c r="BE174"/>
  <c r="BE186"/>
  <c r="BE190"/>
  <c r="BE196"/>
  <c r="BE198"/>
  <c r="BE205"/>
  <c r="BE209"/>
  <c r="BE213"/>
  <c r="BE217"/>
  <c r="BE221"/>
  <c r="BE226"/>
  <c r="BE228"/>
  <c r="BE237"/>
  <c r="BE240"/>
  <c r="BE243"/>
  <c r="BE246"/>
  <c r="BE249"/>
  <c r="BE251"/>
  <c r="BE253"/>
  <c r="BE255"/>
  <c r="BE257"/>
  <c r="BE263"/>
  <c r="BE267"/>
  <c r="BE269"/>
  <c r="BE271"/>
  <c r="BE275"/>
  <c r="BE277"/>
  <c r="BE280"/>
  <c r="BE282"/>
  <c r="BE284"/>
  <c r="BE286"/>
  <c r="BE292"/>
  <c r="BE304"/>
  <c r="BE305"/>
  <c r="BE306"/>
  <c r="BE308"/>
  <c r="BE312"/>
  <c r="BE318"/>
  <c r="BE322"/>
  <c r="BE325"/>
  <c r="BE327"/>
  <c r="BE329"/>
  <c r="BE333"/>
  <c r="BE336"/>
  <c r="BE338"/>
  <c r="BE340"/>
  <c r="BE342"/>
  <c r="BE348"/>
  <c r="BE353"/>
  <c r="BE354"/>
  <c r="BE357"/>
  <c r="BE365"/>
  <c r="BE371"/>
  <c r="BE373"/>
  <c r="BK370"/>
  <c r="J370"/>
  <c r="J112"/>
  <c i="3" r="E85"/>
  <c r="J120"/>
  <c r="BE133"/>
  <c r="BE135"/>
  <c r="BE136"/>
  <c r="BE143"/>
  <c r="BE144"/>
  <c r="BE147"/>
  <c r="BE148"/>
  <c r="BE150"/>
  <c r="BE153"/>
  <c r="BE154"/>
  <c r="BE156"/>
  <c r="BE159"/>
  <c r="BE160"/>
  <c r="BE165"/>
  <c r="BE168"/>
  <c r="BE171"/>
  <c r="BE172"/>
  <c r="BE173"/>
  <c r="BE175"/>
  <c r="BE176"/>
  <c r="BE177"/>
  <c r="BE182"/>
  <c r="BE184"/>
  <c r="BE185"/>
  <c r="BE186"/>
  <c r="BE192"/>
  <c r="BE193"/>
  <c r="BE199"/>
  <c r="BE201"/>
  <c r="BE202"/>
  <c r="BE204"/>
  <c r="BE205"/>
  <c r="BE208"/>
  <c r="BE210"/>
  <c r="BE211"/>
  <c r="BE212"/>
  <c r="BE213"/>
  <c r="BK132"/>
  <c r="J132"/>
  <c r="J99"/>
  <c i="4" r="E85"/>
  <c r="J89"/>
  <c r="J91"/>
  <c r="J92"/>
  <c r="BE124"/>
  <c r="BE125"/>
  <c r="BE127"/>
  <c r="BE128"/>
  <c r="BE131"/>
  <c r="BE133"/>
  <c r="BE135"/>
  <c r="BE137"/>
  <c r="BE139"/>
  <c r="BE142"/>
  <c r="BE145"/>
  <c r="BE146"/>
  <c r="BE147"/>
  <c r="BE148"/>
  <c r="BE149"/>
  <c r="BE150"/>
  <c r="BE151"/>
  <c r="BE154"/>
  <c r="BE155"/>
  <c r="BE162"/>
  <c r="BE164"/>
  <c r="BE166"/>
  <c r="BE169"/>
  <c r="BE172"/>
  <c r="BE175"/>
  <c r="BE176"/>
  <c r="BE179"/>
  <c r="BE181"/>
  <c r="BE182"/>
  <c r="BE185"/>
  <c r="BE188"/>
  <c r="BE189"/>
  <c r="BE190"/>
  <c r="BE191"/>
  <c r="BE194"/>
  <c r="BE195"/>
  <c r="BE198"/>
  <c r="BE199"/>
  <c r="BE202"/>
  <c r="BE205"/>
  <c r="BE208"/>
  <c r="BE211"/>
  <c r="BE212"/>
  <c r="BE216"/>
  <c r="BE217"/>
  <c r="BE219"/>
  <c r="BE220"/>
  <c r="BE222"/>
  <c r="BE223"/>
  <c r="BE224"/>
  <c r="BE225"/>
  <c r="BE226"/>
  <c r="BE227"/>
  <c r="BE229"/>
  <c r="BE230"/>
  <c r="BE234"/>
  <c r="BE237"/>
  <c i="5" r="E85"/>
  <c r="F91"/>
  <c r="F92"/>
  <c r="J114"/>
  <c r="J116"/>
  <c r="J117"/>
  <c r="BE122"/>
  <c r="BE125"/>
  <c r="BE127"/>
  <c r="BE136"/>
  <c r="BE138"/>
  <c r="BE142"/>
  <c i="6" r="J89"/>
  <c r="F92"/>
  <c r="E112"/>
  <c r="BE125"/>
  <c r="BE127"/>
  <c r="BE130"/>
  <c r="BE133"/>
  <c r="BE135"/>
  <c r="BK126"/>
  <c r="J126"/>
  <c r="J99"/>
  <c r="BK129"/>
  <c r="J129"/>
  <c r="J100"/>
  <c i="7" r="J89"/>
  <c r="F115"/>
  <c r="BE121"/>
  <c r="BE123"/>
  <c i="8" r="E85"/>
  <c r="F91"/>
  <c r="F92"/>
  <c r="BE127"/>
  <c r="BE131"/>
  <c r="BE132"/>
  <c r="BE134"/>
  <c r="BE135"/>
  <c r="BE139"/>
  <c r="BE145"/>
  <c r="BE146"/>
  <c r="BE147"/>
  <c r="BE149"/>
  <c r="BE150"/>
  <c r="BE152"/>
  <c r="BE153"/>
  <c r="BE158"/>
  <c r="BE159"/>
  <c r="BE162"/>
  <c r="BE163"/>
  <c r="BE166"/>
  <c r="BE168"/>
  <c r="BE170"/>
  <c r="BE171"/>
  <c r="BE172"/>
  <c r="BE175"/>
  <c r="BE176"/>
  <c r="BE177"/>
  <c r="BE178"/>
  <c r="BE179"/>
  <c r="BE180"/>
  <c r="BE182"/>
  <c r="BE183"/>
  <c r="BE185"/>
  <c r="BE187"/>
  <c r="BE188"/>
  <c r="BE189"/>
  <c r="BE190"/>
  <c r="BE191"/>
  <c r="BE192"/>
  <c r="BE193"/>
  <c i="9" r="E85"/>
  <c r="J89"/>
  <c r="F92"/>
  <c r="F121"/>
  <c r="J121"/>
  <c r="J122"/>
  <c r="BE128"/>
  <c r="BE131"/>
  <c r="BE136"/>
  <c r="BE144"/>
  <c r="BE146"/>
  <c r="BE150"/>
  <c r="BE153"/>
  <c r="BE155"/>
  <c r="BE158"/>
  <c r="BE163"/>
  <c r="BE165"/>
  <c r="BK130"/>
  <c r="J130"/>
  <c r="J99"/>
  <c i="10" r="F91"/>
  <c r="J92"/>
  <c r="J114"/>
  <c r="F117"/>
  <c r="BE124"/>
  <c r="BE125"/>
  <c r="BE127"/>
  <c r="BE128"/>
  <c r="BE130"/>
  <c r="BE133"/>
  <c r="BE134"/>
  <c r="BE135"/>
  <c r="BE137"/>
  <c r="BE138"/>
  <c r="BE143"/>
  <c r="BE144"/>
  <c r="BE149"/>
  <c r="BE150"/>
  <c r="BE151"/>
  <c r="BE152"/>
  <c r="BE153"/>
  <c r="BE155"/>
  <c r="BE156"/>
  <c r="BE158"/>
  <c r="BE160"/>
  <c i="11" r="J89"/>
  <c r="J91"/>
  <c r="J92"/>
  <c r="E115"/>
  <c r="BE129"/>
  <c r="BE131"/>
  <c r="BE133"/>
  <c r="BE136"/>
  <c r="BE138"/>
  <c r="BE143"/>
  <c r="BE145"/>
  <c r="BE146"/>
  <c r="BE149"/>
  <c r="BE150"/>
  <c r="BE152"/>
  <c r="BE155"/>
  <c r="BE158"/>
  <c r="BE161"/>
  <c r="BE163"/>
  <c i="2" r="BE142"/>
  <c r="BE146"/>
  <c r="BE149"/>
  <c r="BE160"/>
  <c r="BE162"/>
  <c r="BE172"/>
  <c r="BE182"/>
  <c r="BE184"/>
  <c r="BE188"/>
  <c r="BE192"/>
  <c r="BE194"/>
  <c r="BE200"/>
  <c r="BE202"/>
  <c r="BE207"/>
  <c r="BE223"/>
  <c r="BE225"/>
  <c r="BE233"/>
  <c r="BE235"/>
  <c r="BE238"/>
  <c r="BE241"/>
  <c r="BE245"/>
  <c r="BE262"/>
  <c r="BE265"/>
  <c r="BE274"/>
  <c r="BE278"/>
  <c r="BE279"/>
  <c r="BE288"/>
  <c r="BE290"/>
  <c r="BE291"/>
  <c r="BE296"/>
  <c r="BE298"/>
  <c r="BE300"/>
  <c r="BE310"/>
  <c r="BE314"/>
  <c r="BE316"/>
  <c r="BE320"/>
  <c r="BE323"/>
  <c r="BE331"/>
  <c r="BE334"/>
  <c r="BE346"/>
  <c r="BE350"/>
  <c r="BE352"/>
  <c r="BE361"/>
  <c r="BE363"/>
  <c r="BE366"/>
  <c r="BE367"/>
  <c r="BE368"/>
  <c r="BE375"/>
  <c r="BE385"/>
  <c r="BE396"/>
  <c i="3" r="F92"/>
  <c r="BE129"/>
  <c r="BE131"/>
  <c r="BE138"/>
  <c r="BE139"/>
  <c r="BE141"/>
  <c r="BE149"/>
  <c r="BE151"/>
  <c r="BE152"/>
  <c r="BE155"/>
  <c r="BE157"/>
  <c r="BE162"/>
  <c r="BE164"/>
  <c r="BE166"/>
  <c r="BE169"/>
  <c r="BE170"/>
  <c r="BE174"/>
  <c r="BE178"/>
  <c r="BE179"/>
  <c r="BE180"/>
  <c r="BE183"/>
  <c r="BE187"/>
  <c r="BE188"/>
  <c r="BE189"/>
  <c r="BE190"/>
  <c r="BE191"/>
  <c r="BE194"/>
  <c r="BE196"/>
  <c r="BE198"/>
  <c r="BE200"/>
  <c r="BE203"/>
  <c r="BE206"/>
  <c r="BE207"/>
  <c r="BE209"/>
  <c r="BE214"/>
  <c i="4" r="F91"/>
  <c r="F92"/>
  <c r="BE126"/>
  <c r="BE129"/>
  <c r="BE130"/>
  <c r="BE132"/>
  <c r="BE134"/>
  <c r="BE136"/>
  <c r="BE138"/>
  <c r="BE140"/>
  <c r="BE141"/>
  <c r="BE143"/>
  <c r="BE144"/>
  <c r="BE152"/>
  <c r="BE153"/>
  <c r="BE156"/>
  <c r="BE157"/>
  <c r="BE158"/>
  <c r="BE159"/>
  <c r="BE160"/>
  <c r="BE161"/>
  <c r="BE163"/>
  <c r="BE167"/>
  <c r="BE170"/>
  <c r="BE171"/>
  <c r="BE173"/>
  <c r="BE174"/>
  <c r="BE178"/>
  <c r="BE180"/>
  <c r="BE183"/>
  <c r="BE184"/>
  <c r="BE186"/>
  <c r="BE187"/>
  <c r="BE192"/>
  <c r="BE193"/>
  <c r="BE196"/>
  <c r="BE197"/>
  <c r="BE200"/>
  <c r="BE201"/>
  <c r="BE203"/>
  <c r="BE204"/>
  <c r="BE206"/>
  <c r="BE207"/>
  <c r="BE209"/>
  <c r="BE210"/>
  <c r="BE213"/>
  <c r="BE214"/>
  <c r="BE215"/>
  <c r="BE218"/>
  <c r="BE231"/>
  <c r="BE232"/>
  <c r="BE233"/>
  <c r="BE235"/>
  <c r="BE236"/>
  <c i="5" r="BE124"/>
  <c r="BE129"/>
  <c r="BE131"/>
  <c r="BE132"/>
  <c r="BE135"/>
  <c r="BE139"/>
  <c r="BE140"/>
  <c i="6" r="BE138"/>
  <c r="BE139"/>
  <c r="BK124"/>
  <c r="BK123"/>
  <c r="J123"/>
  <c r="J97"/>
  <c i="7" r="E85"/>
  <c i="8" r="J89"/>
  <c r="J91"/>
  <c r="J92"/>
  <c r="BE123"/>
  <c r="BE124"/>
  <c r="BE125"/>
  <c r="BE126"/>
  <c r="BE128"/>
  <c r="BE129"/>
  <c r="BE130"/>
  <c r="BE133"/>
  <c r="BE136"/>
  <c r="BE137"/>
  <c r="BE138"/>
  <c r="BE141"/>
  <c r="BE142"/>
  <c r="BE143"/>
  <c r="BE144"/>
  <c r="BE148"/>
  <c r="BE151"/>
  <c r="BE154"/>
  <c r="BE155"/>
  <c r="BE156"/>
  <c r="BE157"/>
  <c r="BE160"/>
  <c r="BE161"/>
  <c r="BE164"/>
  <c r="BE165"/>
  <c r="BE167"/>
  <c r="BE169"/>
  <c r="BE173"/>
  <c r="BE174"/>
  <c r="BE181"/>
  <c r="BE184"/>
  <c i="9" r="BE129"/>
  <c r="BE133"/>
  <c r="BE134"/>
  <c r="BE138"/>
  <c r="BE141"/>
  <c r="BE143"/>
  <c r="BE145"/>
  <c r="BE149"/>
  <c r="BE152"/>
  <c r="BE157"/>
  <c r="BE161"/>
  <c r="BE167"/>
  <c i="10" r="E85"/>
  <c r="J91"/>
  <c r="BE123"/>
  <c r="BE126"/>
  <c r="BE129"/>
  <c r="BE131"/>
  <c r="BE132"/>
  <c r="BE139"/>
  <c r="BE140"/>
  <c r="BE141"/>
  <c r="BE142"/>
  <c r="BE145"/>
  <c r="BE146"/>
  <c r="BE147"/>
  <c r="BE148"/>
  <c r="BE154"/>
  <c r="BE159"/>
  <c r="BE161"/>
  <c r="BE162"/>
  <c i="11" r="F91"/>
  <c r="F92"/>
  <c r="BE128"/>
  <c r="BE134"/>
  <c r="BE141"/>
  <c r="BE144"/>
  <c r="BE153"/>
  <c r="BE157"/>
  <c r="BE165"/>
  <c r="BE167"/>
  <c r="BK130"/>
  <c r="J130"/>
  <c r="J99"/>
  <c i="2" r="F34"/>
  <c i="1" r="BA95"/>
  <c i="2" r="F37"/>
  <c i="1" r="BD95"/>
  <c i="3" r="F34"/>
  <c i="1" r="BA96"/>
  <c i="3" r="F37"/>
  <c i="1" r="BD96"/>
  <c i="4" r="F37"/>
  <c i="1" r="BD97"/>
  <c i="5" r="F35"/>
  <c i="1" r="BB98"/>
  <c i="5" r="F37"/>
  <c i="1" r="BD98"/>
  <c i="6" r="F34"/>
  <c i="1" r="BA99"/>
  <c i="6" r="F37"/>
  <c i="1" r="BD99"/>
  <c i="7" r="F36"/>
  <c i="1" r="BC100"/>
  <c i="8" r="F34"/>
  <c i="1" r="BA101"/>
  <c i="8" r="F37"/>
  <c i="1" r="BD101"/>
  <c i="9" r="F34"/>
  <c i="1" r="BA102"/>
  <c i="9" r="F37"/>
  <c i="1" r="BD102"/>
  <c i="10" r="F35"/>
  <c i="1" r="BB103"/>
  <c i="11" r="F34"/>
  <c i="1" r="BA104"/>
  <c i="2" r="F36"/>
  <c i="1" r="BC95"/>
  <c i="3" r="F36"/>
  <c i="1" r="BC96"/>
  <c i="4" r="F34"/>
  <c i="1" r="BA97"/>
  <c i="4" r="F36"/>
  <c i="1" r="BC97"/>
  <c i="5" r="F36"/>
  <c i="1" r="BC98"/>
  <c i="6" r="F36"/>
  <c i="1" r="BC99"/>
  <c i="7" r="F35"/>
  <c i="1" r="BB100"/>
  <c i="8" r="J34"/>
  <c i="1" r="AW101"/>
  <c i="9" r="J34"/>
  <c i="1" r="AW102"/>
  <c i="10" r="F36"/>
  <c i="1" r="BC103"/>
  <c i="11" r="F36"/>
  <c i="1" r="BC104"/>
  <c i="2" r="F35"/>
  <c i="1" r="BB95"/>
  <c i="3" r="J34"/>
  <c i="1" r="AW96"/>
  <c i="4" r="F35"/>
  <c i="1" r="BB97"/>
  <c i="5" r="F34"/>
  <c i="1" r="BA98"/>
  <c i="6" r="F35"/>
  <c i="1" r="BB99"/>
  <c i="7" r="J34"/>
  <c i="1" r="AW100"/>
  <c i="8" r="F35"/>
  <c i="1" r="BB101"/>
  <c i="9" r="F35"/>
  <c i="1" r="BB102"/>
  <c i="10" r="F34"/>
  <c i="1" r="BA103"/>
  <c i="10" r="F37"/>
  <c i="1" r="BD103"/>
  <c i="11" r="F35"/>
  <c i="1" r="BB104"/>
  <c i="11" r="F37"/>
  <c i="1" r="BD104"/>
  <c i="2" r="J34"/>
  <c i="1" r="AW95"/>
  <c i="3" r="F35"/>
  <c i="1" r="BB96"/>
  <c i="4" r="J34"/>
  <c i="1" r="AW97"/>
  <c i="5" r="J34"/>
  <c i="1" r="AW98"/>
  <c i="6" r="J34"/>
  <c i="1" r="AW99"/>
  <c i="7" r="F34"/>
  <c i="1" r="BA100"/>
  <c i="7" r="F37"/>
  <c i="1" r="BD100"/>
  <c i="8" r="F36"/>
  <c i="1" r="BC101"/>
  <c i="9" r="F36"/>
  <c i="1" r="BC102"/>
  <c i="10" r="J34"/>
  <c i="1" r="AW103"/>
  <c i="11" r="J34"/>
  <c i="1" r="AW104"/>
  <c i="11" l="1" r="R126"/>
  <c r="R125"/>
  <c i="10" r="T121"/>
  <c r="T120"/>
  <c r="P121"/>
  <c r="P120"/>
  <c i="1" r="AU103"/>
  <c i="5" r="R120"/>
  <c i="4" r="R122"/>
  <c r="P122"/>
  <c i="1" r="AU97"/>
  <c i="3" r="T145"/>
  <c r="P145"/>
  <c r="P127"/>
  <c r="P126"/>
  <c i="1" r="AU96"/>
  <c i="9" r="R126"/>
  <c r="R125"/>
  <c i="8" r="T121"/>
  <c r="T120"/>
  <c r="P121"/>
  <c r="P120"/>
  <c i="1" r="AU101"/>
  <c i="5" r="T120"/>
  <c r="P120"/>
  <c i="1" r="AU98"/>
  <c i="4" r="T122"/>
  <c i="3" r="BK145"/>
  <c r="J145"/>
  <c r="J102"/>
  <c r="R127"/>
  <c i="2" r="P247"/>
  <c r="T134"/>
  <c r="R134"/>
  <c r="P134"/>
  <c r="P133"/>
  <c i="1" r="AU95"/>
  <c i="9" r="T126"/>
  <c r="T125"/>
  <c r="P126"/>
  <c r="P125"/>
  <c i="1" r="AU102"/>
  <c i="8" r="R121"/>
  <c r="R120"/>
  <c i="3" r="T127"/>
  <c r="T126"/>
  <c i="2" r="R247"/>
  <c i="11" r="T126"/>
  <c r="T125"/>
  <c r="P126"/>
  <c r="P125"/>
  <c i="1" r="AU104"/>
  <c i="10" r="R121"/>
  <c r="R120"/>
  <c i="4" r="BK122"/>
  <c r="J122"/>
  <c r="J96"/>
  <c i="3" r="R145"/>
  <c i="2" r="T247"/>
  <c r="BK134"/>
  <c r="J134"/>
  <c r="J97"/>
  <c i="3" r="BK127"/>
  <c r="J127"/>
  <c r="J97"/>
  <c r="J146"/>
  <c r="J103"/>
  <c i="4" r="J123"/>
  <c r="J97"/>
  <c i="5" r="BK120"/>
  <c r="J120"/>
  <c r="J96"/>
  <c i="6" r="BK122"/>
  <c r="J122"/>
  <c r="J96"/>
  <c r="J124"/>
  <c r="J98"/>
  <c i="7" r="BK118"/>
  <c r="J118"/>
  <c r="J96"/>
  <c i="8" r="BK121"/>
  <c r="BK120"/>
  <c r="J120"/>
  <c r="J96"/>
  <c i="9" r="BK126"/>
  <c r="J126"/>
  <c r="J97"/>
  <c r="J160"/>
  <c r="J105"/>
  <c i="10" r="BK121"/>
  <c r="J121"/>
  <c r="J97"/>
  <c i="11" r="BK126"/>
  <c r="J126"/>
  <c r="J97"/>
  <c r="J160"/>
  <c r="J105"/>
  <c i="2" r="BK247"/>
  <c r="J247"/>
  <c r="J103"/>
  <c i="1" r="BC94"/>
  <c r="W32"/>
  <c i="3" r="F33"/>
  <c i="1" r="AZ96"/>
  <c i="4" r="J33"/>
  <c i="1" r="AV97"/>
  <c r="AT97"/>
  <c i="6" r="F33"/>
  <c i="1" r="AZ99"/>
  <c i="7" r="J33"/>
  <c i="1" r="AV100"/>
  <c r="AT100"/>
  <c i="10" r="F33"/>
  <c i="1" r="AZ103"/>
  <c r="BB94"/>
  <c r="W31"/>
  <c r="BD94"/>
  <c r="W33"/>
  <c i="3" r="J33"/>
  <c i="1" r="AV96"/>
  <c r="AT96"/>
  <c i="4" r="F33"/>
  <c i="1" r="AZ97"/>
  <c i="6" r="J33"/>
  <c i="1" r="AV99"/>
  <c r="AT99"/>
  <c i="8" r="J33"/>
  <c i="1" r="AV101"/>
  <c r="AT101"/>
  <c i="11" r="J33"/>
  <c i="1" r="AV104"/>
  <c r="AT104"/>
  <c r="BA94"/>
  <c r="W30"/>
  <c i="2" r="F33"/>
  <c i="1" r="AZ95"/>
  <c i="5" r="F33"/>
  <c i="1" r="AZ98"/>
  <c i="9" r="F33"/>
  <c i="1" r="AZ102"/>
  <c i="11" r="F33"/>
  <c i="1" r="AZ104"/>
  <c i="2" r="J33"/>
  <c i="1" r="AV95"/>
  <c r="AT95"/>
  <c i="5" r="J33"/>
  <c i="1" r="AV98"/>
  <c r="AT98"/>
  <c i="7" r="F33"/>
  <c i="1" r="AZ100"/>
  <c i="8" r="F33"/>
  <c i="1" r="AZ101"/>
  <c i="9" r="J33"/>
  <c i="1" r="AV102"/>
  <c r="AT102"/>
  <c i="10" r="J33"/>
  <c i="1" r="AV103"/>
  <c r="AT103"/>
  <c i="2" l="1" r="R133"/>
  <c r="T133"/>
  <c i="3" r="R126"/>
  <c i="2" r="BK133"/>
  <c r="J133"/>
  <c r="J96"/>
  <c i="8" r="J121"/>
  <c r="J97"/>
  <c i="11" r="BK125"/>
  <c r="J125"/>
  <c r="J96"/>
  <c i="3" r="BK126"/>
  <c r="J126"/>
  <c r="J96"/>
  <c i="9" r="BK125"/>
  <c r="J125"/>
  <c r="J96"/>
  <c i="10" r="BK120"/>
  <c r="J120"/>
  <c r="J96"/>
  <c i="1" r="AU94"/>
  <c r="AZ94"/>
  <c r="W29"/>
  <c r="AW94"/>
  <c r="AK30"/>
  <c r="AX94"/>
  <c r="AY94"/>
  <c i="5" r="J30"/>
  <c i="1" r="AG98"/>
  <c r="AN98"/>
  <c i="6" r="J30"/>
  <c i="1" r="AG99"/>
  <c r="AN99"/>
  <c i="7" r="J30"/>
  <c i="1" r="AG100"/>
  <c r="AN100"/>
  <c i="8" r="J30"/>
  <c i="1" r="AG101"/>
  <c r="AN101"/>
  <c i="4" r="J30"/>
  <c i="1" r="AG97"/>
  <c r="AN97"/>
  <c i="7" l="1" r="J39"/>
  <c i="4" r="J39"/>
  <c i="5" r="J39"/>
  <c i="6" r="J39"/>
  <c i="8" r="J39"/>
  <c i="1" r="AV94"/>
  <c r="AK29"/>
  <c i="2" r="J30"/>
  <c i="1" r="AG95"/>
  <c r="AN95"/>
  <c i="3" r="J30"/>
  <c i="1" r="AG96"/>
  <c r="AN96"/>
  <c i="11" r="J30"/>
  <c i="1" r="AG104"/>
  <c r="AN104"/>
  <c i="9" r="J30"/>
  <c i="1" r="AG102"/>
  <c r="AN102"/>
  <c i="10" r="J30"/>
  <c i="1" r="AG103"/>
  <c r="AN103"/>
  <c i="2" l="1" r="J39"/>
  <c i="3" r="J39"/>
  <c i="9" r="J39"/>
  <c i="10" r="J39"/>
  <c i="1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<sst xmlns="http://schemas.openxmlformats.org/spreadsheetml/2006/main">
  <si>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</si>
  <si>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</si>
  <si>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</si>
  <si>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</si>
  <si>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</si>
  <si>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{61af6f0c-8837-434d-9472-f42b9bd30ee7}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</si>
  <si>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</si>
  <si>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</si>
  <si>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</si>
  <si>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</si>
  <si>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</si>
  <si>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</si>
  <si>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</si>
  <si>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</si>
  <si>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</si>
  <si>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</si>
  <si>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</si>
  <si>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Slovenská - stavba</t>
  </si>
  <si>
    <t>KSO:</t>
  </si>
  <si>
    <t>801 3</t>
  </si>
  <si>
    <t>CC-CZ:</t>
  </si>
  <si>
    <t>Místo:</t>
  </si>
  <si>
    <t>Karviná</t>
  </si>
  <si>
    <t>Datum:</t>
  </si>
  <si>
    <t>27. 2. 2019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</si>
  <si>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</si>
  <si>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</si>
  <si>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</si>
  <si>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</si>
  <si>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</si>
  <si>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</si>
  <si>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</si>
  <si>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</si>
  <si>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</si>
  <si>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</si>
  <si>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</si>
  <si>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</si>
  <si>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</si>
  <si>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</si>
  <si>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</si>
  <si>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</si>
  <si>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</si>
  <si>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</si>
  <si>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</si>
  <si>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</si>
  <si>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</si>
  <si>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</si>
  <si>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</si>
  <si>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</si>
  <si>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</si>
  <si>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</si>
  <si>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</si>
  <si>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</si>
  <si>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</si>
  <si>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</si>
  <si>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</si>
  <si>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</si>
  <si>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</si>
  <si>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</si>
  <si>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</si>
  <si>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</si>
  <si>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</si>
  <si>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</si>
  <si>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</si>
  <si>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</si>
  <si>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</si>
  <si>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</si>
  <si>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</si>
  <si>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</si>
  <si>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</si>
  <si>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</si>
  <si>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</si>
  <si>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</si>
  <si>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</si>
  <si>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</si>
  <si>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</si>
  <si>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</si>
  <si>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</si>
  <si>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</si>
  <si>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</si>
  <si>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</si>
  <si>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</si>
  <si>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</si>
  <si>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Učebna dílny vč. bezbariérového WC, kabinetu a skladu </t>
  </si>
  <si>
    <t>STA</t>
  </si>
  <si>
    <t>1</t>
  </si>
  <si>
    <t>{36fd927b-be15-4529-a450-1099b74f3a55}</t>
  </si>
  <si>
    <t>2</t>
  </si>
  <si>
    <t>002</t>
  </si>
  <si>
    <t xml:space="preserve">Zdravotechnika </t>
  </si>
  <si>
    <t>{3576c147-d55f-4310-a30d-4abe310e0ca6}</t>
  </si>
  <si>
    <t>003</t>
  </si>
  <si>
    <t>Elektroinstalace</t>
  </si>
  <si>
    <t>{713b5980-c586-4b58-ac29-dabb82ab25a8}</t>
  </si>
  <si>
    <t>004</t>
  </si>
  <si>
    <t>Vzduchotechnika</t>
  </si>
  <si>
    <t>{b7889dbd-129f-4442-820e-46df58bfcf4e}</t>
  </si>
  <si>
    <t>005</t>
  </si>
  <si>
    <t xml:space="preserve">Vedlejší a ostatní náklady - hlavní aktivity  </t>
  </si>
  <si>
    <t>{a9adf052-1932-4207-8a1f-93f6fd9eefae}</t>
  </si>
  <si>
    <t>006</t>
  </si>
  <si>
    <t xml:space="preserve">Vedlejší a ostatní náklady - vedlejší aktivity </t>
  </si>
  <si>
    <t>{d613a42b-00c2-4a3a-81e8-6c6f9c3ed7f6}</t>
  </si>
  <si>
    <t>007</t>
  </si>
  <si>
    <t xml:space="preserve">Konektivita - ZŠ </t>
  </si>
  <si>
    <t>{78032782-57b4-4351-b7ae-4bad188a860c}</t>
  </si>
  <si>
    <t>008</t>
  </si>
  <si>
    <t xml:space="preserve">Stavební práce pro konektivitu - ZŠ </t>
  </si>
  <si>
    <t>{12ba2138-90a6-42b1-951e-643b4b3028cf}</t>
  </si>
  <si>
    <t>009</t>
  </si>
  <si>
    <t xml:space="preserve">Konektivita MŠ </t>
  </si>
  <si>
    <t>{797ae447-5583-40d8-9c1e-b72715728d26}</t>
  </si>
  <si>
    <t>010</t>
  </si>
  <si>
    <t xml:space="preserve">Stavební práce pro konektivitu - MŠ </t>
  </si>
  <si>
    <t>{b7d227c1-71d7-4ce5-a0f9-0c33babb2a84}</t>
  </si>
  <si>
    <t>KRYCÍ LIST SOUPISU PRACÍ</t>
  </si>
  <si>
    <t>Objekt:</t>
  </si>
  <si>
    <t xml:space="preserve">001 - Učebna dílny vč. bezbariérového WC, kabinetu a skladu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</si>
  <si>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</si>
  <si>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</si>
  <si>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</si>
  <si>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</si>
  <si>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</si>
  <si>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</si>
  <si>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</si>
  <si>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povrchu, podlahy, osazení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</si>
  <si>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</si>
  <si>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</si>
  <si>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</si>
  <si>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</si>
  <si>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</si>
  <si>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</si>
  <si>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</si>
  <si>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</si>
  <si>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</si>
  <si>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</si>
  <si>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</si>
  <si>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</si>
  <si>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</si>
  <si>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</si>
  <si>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</si>
  <si>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</si>
  <si>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</si>
  <si>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</si>
  <si>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</si>
  <si>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</si>
  <si>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</si>
  <si>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</si>
  <si>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</si>
  <si>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</si>
  <si>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</si>
  <si>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</si>
  <si>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</si>
  <si>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</si>
  <si>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</si>
  <si>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</si>
  <si>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</si>
  <si>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</si>
  <si>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</si>
  <si>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</si>
  <si>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</si>
  <si>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</si>
  <si>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CS ÚRS 2020 01</t>
  </si>
  <si>
    <t>4</t>
  </si>
  <si>
    <t>-1750181346</t>
  </si>
  <si>
    <t>VV</t>
  </si>
  <si>
    <t>"viz.v.č. D.1.1.b)03,04-překlad P1, P2"2*1,2*3,06*1,15*0,001*2</t>
  </si>
  <si>
    <t>4*1,3*10,4*1,15*0,001</t>
  </si>
  <si>
    <t>Součet</t>
  </si>
  <si>
    <t>342272225</t>
  </si>
  <si>
    <t>Příčka z pórobetonových hladkých tvárnic na tenkovrstvou maltu tl 100 mm</t>
  </si>
  <si>
    <t>m2</t>
  </si>
  <si>
    <t>685542579</t>
  </si>
  <si>
    <t>"zazdívky otvorů - viz.v.č. D.1.1.b)03,04"0,9*2,1*2</t>
  </si>
  <si>
    <t>342272245</t>
  </si>
  <si>
    <t>Příčka z pórobetonových hladkých tvárnic na tenkovrstvou maltu tl 150 mm</t>
  </si>
  <si>
    <t>-1249703195</t>
  </si>
  <si>
    <t>"viz.v.č. D.1.1.b)03,04"(3,05+2,56)*3,3</t>
  </si>
  <si>
    <t>342291121</t>
  </si>
  <si>
    <t>Ukotvení příček k cihelným konstrukcím plochými kotvami</t>
  </si>
  <si>
    <t>m</t>
  </si>
  <si>
    <t>1161529486</t>
  </si>
  <si>
    <t>"viz.v.č. D.1.1.b)03,04"3,3*2+2,1*2+0,9+0,9+2,1*2</t>
  </si>
  <si>
    <t>5</t>
  </si>
  <si>
    <t>346244381</t>
  </si>
  <si>
    <t>Plentování jednostranné v do 200 mm válcovaných nosníků cihlami</t>
  </si>
  <si>
    <t>-472350047</t>
  </si>
  <si>
    <t>"viz.v.č. D.1.1.b)03,04"1,3*2+1,3*4</t>
  </si>
  <si>
    <t>6</t>
  </si>
  <si>
    <t>Úpravy povrchu, podlahy, osazení</t>
  </si>
  <si>
    <t>611135101</t>
  </si>
  <si>
    <t>Hrubá výplň rýh ve stropech maltou jakékoli šířky rýhy</t>
  </si>
  <si>
    <t>1856308084</t>
  </si>
  <si>
    <t>"po vybouraných příčkách"6,5*0,15+3,87*0,15</t>
  </si>
  <si>
    <t>7</t>
  </si>
  <si>
    <t>611325121</t>
  </si>
  <si>
    <t>Vápenocementová štuková omítka rýh ve stropech šířky do 150 mm</t>
  </si>
  <si>
    <t>-1695487403</t>
  </si>
  <si>
    <t>8</t>
  </si>
  <si>
    <t>612131101</t>
  </si>
  <si>
    <t>Cementový postřik vnitřních stěn nanášený celoplošně ručně</t>
  </si>
  <si>
    <t>-561923857</t>
  </si>
  <si>
    <t>"viz.v.č. D.1.1.b)03,04-kabinet, sklad, WC"2,56*3,3</t>
  </si>
  <si>
    <t>2,9*3,3*2+2,56*3,3*2-0,9*2</t>
  </si>
  <si>
    <t>5,85*3,3*2+6,55*3,3*2-0,9*2</t>
  </si>
  <si>
    <t>6,4*3,3*2+2,9*3,3*2-0,9*2</t>
  </si>
  <si>
    <t>"po vybouraném obkladu chodba"(2,3+1,5)*3,3</t>
  </si>
  <si>
    <t>9</t>
  </si>
  <si>
    <t>612131121</t>
  </si>
  <si>
    <t>Penetrační disperzní nátěr vnitřních stěn nanášený ručně</t>
  </si>
  <si>
    <t>2070698149</t>
  </si>
  <si>
    <t>"viz.v.č. D.1.1.b)03,04"11,7*3,3*2+6,76*3,3*2</t>
  </si>
  <si>
    <t>10</t>
  </si>
  <si>
    <t>612135101</t>
  </si>
  <si>
    <t>Hrubá výplň rýh ve stěnách maltou jakékoli šířky rýhy</t>
  </si>
  <si>
    <t>208546338</t>
  </si>
  <si>
    <t>"po vybouraných příčkách"3,3*4*0,15</t>
  </si>
  <si>
    <t>11</t>
  </si>
  <si>
    <t>612142001</t>
  </si>
  <si>
    <t>Potažení vnitřních stěn sklovláknitým pletivem vtlačeným do tenkovrstvé hmoty</t>
  </si>
  <si>
    <t>285209768</t>
  </si>
  <si>
    <t>12</t>
  </si>
  <si>
    <t>612311131</t>
  </si>
  <si>
    <t>Potažení vnitřních stěn vápenným štukem tloušťky do 3 mm</t>
  </si>
  <si>
    <t>363982491</t>
  </si>
  <si>
    <t>13</t>
  </si>
  <si>
    <t>612321141</t>
  </si>
  <si>
    <t>Vápenocementová omítka štuková dvouvrstvá vnitřních stěn nanášená ručně</t>
  </si>
  <si>
    <t>-723914195</t>
  </si>
  <si>
    <t>"odpočet obklad"-(2,9*2,1*2+2,56*2,1*2)</t>
  </si>
  <si>
    <t>14</t>
  </si>
  <si>
    <t>612321191</t>
  </si>
  <si>
    <t>Příplatek k vápenocementové omítce vnitřních stěn za každých dalších 5 mm tloušťky ručně</t>
  </si>
  <si>
    <t>-1476310216</t>
  </si>
  <si>
    <t>171,912*3</t>
  </si>
  <si>
    <t>612325121</t>
  </si>
  <si>
    <t>Vápenocementová štuková omítka rýh ve stěnách šířky do 150 mm</t>
  </si>
  <si>
    <t>1797262618</t>
  </si>
  <si>
    <t>16</t>
  </si>
  <si>
    <t>612331121</t>
  </si>
  <si>
    <t>Cementová omítka hladká jednovrstvá vnitřních stěn nanášená ručně</t>
  </si>
  <si>
    <t>1495046640</t>
  </si>
  <si>
    <t>"pod obklad"(2,56*2,1*2+2,9*2,1*2)</t>
  </si>
  <si>
    <t>17</t>
  </si>
  <si>
    <t>619991001</t>
  </si>
  <si>
    <t>Zakrytí podlah fólií přilepenou lepící páskou</t>
  </si>
  <si>
    <t>1887878925</t>
  </si>
  <si>
    <t>"chodba"100</t>
  </si>
  <si>
    <t>18</t>
  </si>
  <si>
    <t>619995001</t>
  </si>
  <si>
    <t>Začištění omítek kolem oken, dveří, podlah nebo obkladů</t>
  </si>
  <si>
    <t>-1490205114</t>
  </si>
  <si>
    <t xml:space="preserve">"viz.v.č. D.1.1.b)01- kolem  podlah, obklad a dlažeb, kolem dveří"11,7*2+6,5*2+0,9*2+2*4+0,8*2+2*4+0,8*2+2*4+0,9*8+2*16</t>
  </si>
  <si>
    <t>19</t>
  </si>
  <si>
    <t>629991011</t>
  </si>
  <si>
    <t>Zakrytí výplní otvorů a svislých ploch fólií přilepenou lepící páskou</t>
  </si>
  <si>
    <t>540689201</t>
  </si>
  <si>
    <t>"viz.v.č. D.1.1.b)03,04"2,7*2,4*7</t>
  </si>
  <si>
    <t>20</t>
  </si>
  <si>
    <t>631362021</t>
  </si>
  <si>
    <t>Výztuž mazanin svařovanými sítěmi Kari</t>
  </si>
  <si>
    <t>-918754182</t>
  </si>
  <si>
    <t>"viz.v.č. D.11.b)03,04"(56,2+76,96)*4,9*1,1*0,001</t>
  </si>
  <si>
    <t>632450134</t>
  </si>
  <si>
    <t>Vyrovnávací cementový potěr tl do 50 mm ze suchých směsí provedený v ploše</t>
  </si>
  <si>
    <t>1847063161</t>
  </si>
  <si>
    <t>"viz.v.č. D.11.b)03,04"56,2+76,96</t>
  </si>
  <si>
    <t>22</t>
  </si>
  <si>
    <t>R-6123254</t>
  </si>
  <si>
    <t xml:space="preserve">Příprava podkladu stěn před provedením vrchního štuku -  předpoklad 30% nové jádrové omítky vč. dodávky materiálu </t>
  </si>
  <si>
    <t>363254963</t>
  </si>
  <si>
    <t>23</t>
  </si>
  <si>
    <t>R-6222503</t>
  </si>
  <si>
    <t xml:space="preserve">Zajištění bezbariérovosti v přechodu dveří do chodby - úprava podlahy, vč. dodávky materiálu </t>
  </si>
  <si>
    <t>-933077662</t>
  </si>
  <si>
    <t>"viz.v.č. D.1.1.b)03,04"2+5</t>
  </si>
  <si>
    <t>24</t>
  </si>
  <si>
    <t>R-6320016</t>
  </si>
  <si>
    <t>Vyčištění, vybroušení, vyrovnání st. podlahy do tl. 50 mm vč. dodávky materiálu</t>
  </si>
  <si>
    <t>-1066567707</t>
  </si>
  <si>
    <t xml:space="preserve"> Ostatní konstrukce a práce-bourání</t>
  </si>
  <si>
    <t>25</t>
  </si>
  <si>
    <t>949101112</t>
  </si>
  <si>
    <t>Lešení pomocné pro objekty pozemních staveb s lešeňovou podlahou v do 3,5 m zatížení do 150 kg/m2</t>
  </si>
  <si>
    <t>-1733339700</t>
  </si>
  <si>
    <t>"viz.v.č. D.1.1.b)03,04"133,16</t>
  </si>
  <si>
    <t>26</t>
  </si>
  <si>
    <t>952901111</t>
  </si>
  <si>
    <t>Vyčištění budov bytové a občanské výstavby při výšce podlaží do 4 m</t>
  </si>
  <si>
    <t>292810349</t>
  </si>
  <si>
    <t>"viz.v.č. D.1.1.b)03,04"133,16+50</t>
  </si>
  <si>
    <t>27</t>
  </si>
  <si>
    <t>962031132</t>
  </si>
  <si>
    <t>Bourání příček z cihel pálených na MVC tl do 100 mm</t>
  </si>
  <si>
    <t>1035709682</t>
  </si>
  <si>
    <t>"viz.v.č. D.1.1.b)02"3,87*3,3</t>
  </si>
  <si>
    <t>"viz.v.č. D.1.1.b)01"6,5*3,3-0,8*2</t>
  </si>
  <si>
    <t>28</t>
  </si>
  <si>
    <t>965043431</t>
  </si>
  <si>
    <t>Bourání podkladů pod dlažby betonových s potěrem nebo teracem tl do 150 mm pl do 4 m2</t>
  </si>
  <si>
    <t>m3</t>
  </si>
  <si>
    <t>-1898540576</t>
  </si>
  <si>
    <t>"viz.v.č. D.1.1.b)01"(18,55+2,58*2,7+2,7*3,87+6,86*3,049)*0,15</t>
  </si>
  <si>
    <t>"viz.v.č. D.11.b)03,04"(56,2+76,96)*0,15</t>
  </si>
  <si>
    <t>29</t>
  </si>
  <si>
    <t>968072455</t>
  </si>
  <si>
    <t>Vybourání kovových dveřních zárubní pl do 2 m2</t>
  </si>
  <si>
    <t>1586932095</t>
  </si>
  <si>
    <t>"viz.v.č.D.1.1.b)02"0,9*2*4+0,8*2</t>
  </si>
  <si>
    <t>"viz.v.č. D.1.1.b)01"0,8*2*2+0,9*2</t>
  </si>
  <si>
    <t>30</t>
  </si>
  <si>
    <t>971052621</t>
  </si>
  <si>
    <t>Vybourání nebo prorážení otvorů v ŽB příčkách a zdech pl do 4 m2 tl do 100 mm</t>
  </si>
  <si>
    <t>-560864207</t>
  </si>
  <si>
    <t>"viz.v.č. D.1.1.b)01-pro nové dveře"1*2,1</t>
  </si>
  <si>
    <t>31</t>
  </si>
  <si>
    <t>971052651</t>
  </si>
  <si>
    <t>Vybourání nebo prorážení otvorů v ŽB příčkách a zdech pl do 4 m2 tl do 600 mm</t>
  </si>
  <si>
    <t>1650950901</t>
  </si>
  <si>
    <t>"viz.v.č. D.1.1.b)01"1*2,1*0,6</t>
  </si>
  <si>
    <t>32</t>
  </si>
  <si>
    <t>974049154</t>
  </si>
  <si>
    <t>Vysekání rýh v betonových zdech hl do 100 mm š do 150 mm</t>
  </si>
  <si>
    <t>1857577983</t>
  </si>
  <si>
    <t>33</t>
  </si>
  <si>
    <t>978013141</t>
  </si>
  <si>
    <t>Otlučení vnitřní vápenné nebo vápenocementové omítky stěn stěn v rozsahu do 30 %</t>
  </si>
  <si>
    <t>CS ÚRS 2016 01</t>
  </si>
  <si>
    <t>-1748541288</t>
  </si>
  <si>
    <t>"viz.v.č. D.1.1.b)01"11,7*3,3*2+6,5*3,3*2</t>
  </si>
  <si>
    <t>34</t>
  </si>
  <si>
    <t>978013191</t>
  </si>
  <si>
    <t>Otlučení (osekání) vnitřní vápenné nebo vápenocementové omítky stěn v rozsahu do 100 %</t>
  </si>
  <si>
    <t>1790577419</t>
  </si>
  <si>
    <t>"viz.v.č. D.1.1.b)01"1,7*1,8</t>
  </si>
  <si>
    <t>2,58*3,3+2,58*1,8+2,58*3,3+2,7*1,8+2,7*3,3+3,87*1,8+6,4*3,3*2+2,9*1,8+2,9*3,3</t>
  </si>
  <si>
    <t>(2,3+1,5)*1,8</t>
  </si>
  <si>
    <t>35</t>
  </si>
  <si>
    <t>978059511</t>
  </si>
  <si>
    <t>Odsekání a odebrání obkladů stěn z vnitřních obkládaček plochy do 1 m2</t>
  </si>
  <si>
    <t>-102791267</t>
  </si>
  <si>
    <t>"viz.v.č. D.1.1.b)01"(1,7+3,049+2,55+3,87*2+2,7+6,4+2,9+2,3+1,5)*1,5</t>
  </si>
  <si>
    <t>36</t>
  </si>
  <si>
    <t>R-9680001</t>
  </si>
  <si>
    <t xml:space="preserve">Demontáž  a odpojení el. bojleru</t>
  </si>
  <si>
    <t>kus</t>
  </si>
  <si>
    <t>1577163292</t>
  </si>
  <si>
    <t>997</t>
  </si>
  <si>
    <t>Přesun sutě</t>
  </si>
  <si>
    <t>37</t>
  </si>
  <si>
    <t>997013216</t>
  </si>
  <si>
    <t>Vnitrostaveništní doprava suti a vybouraných hmot pro budovy v do 21 m ručně</t>
  </si>
  <si>
    <t>110705741</t>
  </si>
  <si>
    <t>38</t>
  </si>
  <si>
    <t>997013219</t>
  </si>
  <si>
    <t>Příplatek k vnitrostaveništní dopravě suti a vybouraných hmot za zvětšenou dopravu suti ZKD 10 m</t>
  </si>
  <si>
    <t>81647648</t>
  </si>
  <si>
    <t>85,761*10 'Přepočtené koeficientem množství</t>
  </si>
  <si>
    <t>39</t>
  </si>
  <si>
    <t>997013501</t>
  </si>
  <si>
    <t>Odvoz suti a vybouraných hmot na skládku nebo meziskládku do 1 km se složením</t>
  </si>
  <si>
    <t>-1697468144</t>
  </si>
  <si>
    <t>40</t>
  </si>
  <si>
    <t>997013509</t>
  </si>
  <si>
    <t>Příplatek k odvozu suti a vybouraných hmot na skládku ZKD 1 km přes 1 km</t>
  </si>
  <si>
    <t>1380403754</t>
  </si>
  <si>
    <t>85,761*19 'Přepočtené koeficientem množství</t>
  </si>
  <si>
    <t>41</t>
  </si>
  <si>
    <t>997013831</t>
  </si>
  <si>
    <t>Poplatek za uložení stavebního směsného odpadu na skládce (skládkovné)</t>
  </si>
  <si>
    <t>-1292216499</t>
  </si>
  <si>
    <t>998</t>
  </si>
  <si>
    <t>Přesun hmot</t>
  </si>
  <si>
    <t>42</t>
  </si>
  <si>
    <t>998011003</t>
  </si>
  <si>
    <t>Přesun hmot pro budovy zděné v do 24 m</t>
  </si>
  <si>
    <t>1189079218</t>
  </si>
  <si>
    <t>43</t>
  </si>
  <si>
    <t>998011014</t>
  </si>
  <si>
    <t>Příplatek k přesunu hmot pro budovy zděné za zvětšený přesun do 500 m</t>
  </si>
  <si>
    <t>-1866703017</t>
  </si>
  <si>
    <t>PSV</t>
  </si>
  <si>
    <t>Práce a dodávky PSV</t>
  </si>
  <si>
    <t>711</t>
  </si>
  <si>
    <t>Izolace proti vodě, vlhkosti a plynům</t>
  </si>
  <si>
    <t>44</t>
  </si>
  <si>
    <t>711111002</t>
  </si>
  <si>
    <t>Provedení izolace proti zemní vlhkosti vodorovné za studena lakem asfaltovým</t>
  </si>
  <si>
    <t>53061014</t>
  </si>
  <si>
    <t>56,2+76,96</t>
  </si>
  <si>
    <t>45</t>
  </si>
  <si>
    <t>M</t>
  </si>
  <si>
    <t>111631500</t>
  </si>
  <si>
    <t>lak asfaltový ALP/9 (MJ t) bal 9 kg</t>
  </si>
  <si>
    <t>CS ÚRS 2017 01</t>
  </si>
  <si>
    <t>1007580148</t>
  </si>
  <si>
    <t>P</t>
  </si>
  <si>
    <t>Poznámka k položce:_x000d_
Spotřeba 0,3-0,4kg/m2 dle povrchu, ředidlo technický benzín</t>
  </si>
  <si>
    <t>46</t>
  </si>
  <si>
    <t>711141559</t>
  </si>
  <si>
    <t>Provedení izolace proti zemní vlhkosti pásy přitavením vodorovné NAIP</t>
  </si>
  <si>
    <t>-1417270414</t>
  </si>
  <si>
    <t>133,16</t>
  </si>
  <si>
    <t>47</t>
  </si>
  <si>
    <t>628321340</t>
  </si>
  <si>
    <t xml:space="preserve">pás těžký asfaltovaný modifikovaný </t>
  </si>
  <si>
    <t>-886345004</t>
  </si>
  <si>
    <t>133,16*1,15 'Přepočtené koeficientem množství</t>
  </si>
  <si>
    <t>48</t>
  </si>
  <si>
    <t>711193131</t>
  </si>
  <si>
    <t xml:space="preserve">Izolace proti zemní vlhkosti na svislé ploše  - HI stěrka </t>
  </si>
  <si>
    <t>CS ÚRS 2018 01</t>
  </si>
  <si>
    <t>1100502294</t>
  </si>
  <si>
    <t>Poznámka k položce:_x000d_
HI stěrka bude provedena ve dvou vrstvách , položka obsahuje i dodávku a montáž systémových příslušenství a doplňků (koutové pásky, apod.)</t>
  </si>
  <si>
    <t>"viz.v.č. D.1.1.b)03,04"7,04</t>
  </si>
  <si>
    <t>"vytažení na stěnu "2,9*0,3*2+2,56*0,3*2</t>
  </si>
  <si>
    <t>49</t>
  </si>
  <si>
    <t>998711203</t>
  </si>
  <si>
    <t>Přesun hmot procentní pro izolace proti vodě, vlhkosti a plynům v objektech v do 60 m</t>
  </si>
  <si>
    <t>%</t>
  </si>
  <si>
    <t>1925720216</t>
  </si>
  <si>
    <t>50</t>
  </si>
  <si>
    <t>998711292</t>
  </si>
  <si>
    <t>Příplatek k přesunu hmot procentní 711 za zvětšený přesun do 100 m</t>
  </si>
  <si>
    <t>-621812412</t>
  </si>
  <si>
    <t>713</t>
  </si>
  <si>
    <t>Izolace tepelné</t>
  </si>
  <si>
    <t>51</t>
  </si>
  <si>
    <t>713121121</t>
  </si>
  <si>
    <t>Montáž izolace tepelné podlah volně kladenými rohožemi, pásy, dílci, deskami 2 vrstvy</t>
  </si>
  <si>
    <t>-1026874592</t>
  </si>
  <si>
    <t>52</t>
  </si>
  <si>
    <t>28375889</t>
  </si>
  <si>
    <t>deska EPS 150 pro trvalé zatížení v tlaku tl 20mm</t>
  </si>
  <si>
    <t>1197752965</t>
  </si>
  <si>
    <t>133,16*2,2 'Přepočtené koeficientem množství</t>
  </si>
  <si>
    <t>53</t>
  </si>
  <si>
    <t>713191132</t>
  </si>
  <si>
    <t>Montáž izolace tepelné podlah, stropů vrchem nebo střech překrytí separační fólií z PE</t>
  </si>
  <si>
    <t>1339998114</t>
  </si>
  <si>
    <t>54</t>
  </si>
  <si>
    <t>283231500</t>
  </si>
  <si>
    <t>fólie separační PE bal. 100 m2</t>
  </si>
  <si>
    <t>2130886757</t>
  </si>
  <si>
    <t>Poznámka k položce:_x000d_
oddělení betonových nebo samonivelačních vyrovnávacích vrstev</t>
  </si>
  <si>
    <t>55</t>
  </si>
  <si>
    <t>998713203</t>
  </si>
  <si>
    <t>Přesun hmot procentní pro izolace tepelné v objektech v do 24 m</t>
  </si>
  <si>
    <t>1887642221</t>
  </si>
  <si>
    <t>56</t>
  </si>
  <si>
    <t>998713292</t>
  </si>
  <si>
    <t>Příplatek k přesunu hmot procentní 713 za zvětšený přesun do 100 m</t>
  </si>
  <si>
    <t>2073773226</t>
  </si>
  <si>
    <t>730</t>
  </si>
  <si>
    <t>Vytápění</t>
  </si>
  <si>
    <t>57</t>
  </si>
  <si>
    <t>R-7300010</t>
  </si>
  <si>
    <t xml:space="preserve">Vypuštění otopného systému </t>
  </si>
  <si>
    <t>soubor</t>
  </si>
  <si>
    <t>-381835719</t>
  </si>
  <si>
    <t>58</t>
  </si>
  <si>
    <t>R-7300011</t>
  </si>
  <si>
    <t>Demontáž, obroušení, nátěr otopného tělesa vč. potrubí , zpětná montáž</t>
  </si>
  <si>
    <t>ussoubor</t>
  </si>
  <si>
    <t>508288065</t>
  </si>
  <si>
    <t>59</t>
  </si>
  <si>
    <t>R-7300012</t>
  </si>
  <si>
    <t>Napuštění otopného systému</t>
  </si>
  <si>
    <t>-340850395</t>
  </si>
  <si>
    <t>60</t>
  </si>
  <si>
    <t>R-7300013</t>
  </si>
  <si>
    <t xml:space="preserve">Provedení topné zkoušky </t>
  </si>
  <si>
    <t>1068862154</t>
  </si>
  <si>
    <t>763</t>
  </si>
  <si>
    <t>Konstrukce suché výstavby</t>
  </si>
  <si>
    <t>61</t>
  </si>
  <si>
    <t>763111812</t>
  </si>
  <si>
    <t>Demontáž SDK příčky s jednoduchou ocelovou nosnou konstrukcí opláštění dvojité</t>
  </si>
  <si>
    <t>1787196234</t>
  </si>
  <si>
    <t>"viz.v.č. D.1.1.b)01"2,7*3,3-0,8*2</t>
  </si>
  <si>
    <t>62</t>
  </si>
  <si>
    <t>763121429</t>
  </si>
  <si>
    <t>SDK stěna předsazená tl 112,5 mm profil CW+UW 100 deska 1xH2 12,5 TI 40 mm EI 30</t>
  </si>
  <si>
    <t>-1427034715</t>
  </si>
  <si>
    <t>"viz.v.č. D.1.1.b)03,04"2,56*3,3</t>
  </si>
  <si>
    <t>63</t>
  </si>
  <si>
    <t>763131431</t>
  </si>
  <si>
    <t>SDK podhled deska 1xDF 12,5 bez TI dvouvrstvá spodní kce profil CD+UD</t>
  </si>
  <si>
    <t>-187934705</t>
  </si>
  <si>
    <t>"viz.v.č. D.1.1.b)03,04"18,55</t>
  </si>
  <si>
    <t>64</t>
  </si>
  <si>
    <t>763131451</t>
  </si>
  <si>
    <t>SDK podhled deska 1xH2 12,5 bez TI dvouvrstvá spodní kce profil CD+UD</t>
  </si>
  <si>
    <t>826437659</t>
  </si>
  <si>
    <t>65</t>
  </si>
  <si>
    <t>998763202</t>
  </si>
  <si>
    <t>Přesun hmot procentní pro dřevostavby v objektech v do 24 m</t>
  </si>
  <si>
    <t>-2098280699</t>
  </si>
  <si>
    <t>66</t>
  </si>
  <si>
    <t>998763294</t>
  </si>
  <si>
    <t>Příplatek k přesunu hmot procentní 763 za zvětšený přesun do 1000 m</t>
  </si>
  <si>
    <t>576310654</t>
  </si>
  <si>
    <t>67</t>
  </si>
  <si>
    <t>R-7630010</t>
  </si>
  <si>
    <t xml:space="preserve">D+M akustického podhledu vč. podkladního roštu, vč. všech příslušenství a doplňků </t>
  </si>
  <si>
    <t>-575703070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</si>
  <si>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 - </t>
  </si>
  <si>
    <t>"viz.v.č. D.1.1.b)03,04"76,96+30,61</t>
  </si>
  <si>
    <t>766</t>
  </si>
  <si>
    <t>Konstrukce truhlářské</t>
  </si>
  <si>
    <t>68</t>
  </si>
  <si>
    <t>766662811</t>
  </si>
  <si>
    <t>Demontáž truhlářských prahů dveří jednokřídlových</t>
  </si>
  <si>
    <t>-2027364341</t>
  </si>
  <si>
    <t>"viz.v.č. D.1.1.b)01"5+3</t>
  </si>
  <si>
    <t>69</t>
  </si>
  <si>
    <t>766691915</t>
  </si>
  <si>
    <t>Vyvěšení nebo zavěšení dřevěných křídel dveří pl přes 2 m2</t>
  </si>
  <si>
    <t>1113575926</t>
  </si>
  <si>
    <t>70</t>
  </si>
  <si>
    <t>766825821</t>
  </si>
  <si>
    <t>Demontáž truhlářských vestavěných skříní dvoukřídlových</t>
  </si>
  <si>
    <t>1734751492</t>
  </si>
  <si>
    <t>"viz.v.č. D.1.1.b)02"4</t>
  </si>
  <si>
    <t>"viz.v.č. D.1.1.b)01"10</t>
  </si>
  <si>
    <t>71</t>
  </si>
  <si>
    <t>998766203</t>
  </si>
  <si>
    <t>Přesun hmot procentní pro konstrukce truhlářské v objektech v do 24 m</t>
  </si>
  <si>
    <t>108543607</t>
  </si>
  <si>
    <t>72</t>
  </si>
  <si>
    <t>998766292</t>
  </si>
  <si>
    <t>Příplatek k přesunu hmot procentní 766 za zvětšený přesun do 100 m</t>
  </si>
  <si>
    <t>539630653</t>
  </si>
  <si>
    <t>73</t>
  </si>
  <si>
    <t>R-7660213</t>
  </si>
  <si>
    <t xml:space="preserve">D+M vnitřních dveří vč. zárubně  - viz. D03- vč. všech příslušenství a doplńků </t>
  </si>
  <si>
    <t>295798195</t>
  </si>
  <si>
    <t>"viz.v.č. D.1.1.b)03,04"2</t>
  </si>
  <si>
    <t>74</t>
  </si>
  <si>
    <t>R-7660214</t>
  </si>
  <si>
    <t xml:space="preserve">D+M vnitřních dveří vč. zárubně  - viz. D04 - vč. všech příslušenství a doplńků </t>
  </si>
  <si>
    <t>875925130</t>
  </si>
  <si>
    <t>75</t>
  </si>
  <si>
    <t>R-7660215</t>
  </si>
  <si>
    <t xml:space="preserve">D+M vnitřních dveří vč. zárubně  - viz. D05 - vč. všech příslušenství a doplńků </t>
  </si>
  <si>
    <t>982850672</t>
  </si>
  <si>
    <t>"viz.v.č. D.1.1.b)03,04"1</t>
  </si>
  <si>
    <t>76</t>
  </si>
  <si>
    <t>R-7660216</t>
  </si>
  <si>
    <t xml:space="preserve">D+M vnitřních dveří vč. zárubně  - viz. D06 - vč. všech příslušenství a doplńků </t>
  </si>
  <si>
    <t>-88552687</t>
  </si>
  <si>
    <t>77</t>
  </si>
  <si>
    <t>R-7660217</t>
  </si>
  <si>
    <t xml:space="preserve">D+M vnitřních dveří vč. zárubně  - viz. D07 - vč. všech příslušenství a doplńků </t>
  </si>
  <si>
    <t>146840653</t>
  </si>
  <si>
    <t>78</t>
  </si>
  <si>
    <t>R-7660859</t>
  </si>
  <si>
    <t xml:space="preserve">Demontáž pevně osazených  stolů vč. židlí </t>
  </si>
  <si>
    <t>-176058878</t>
  </si>
  <si>
    <t>"viz.v.č. D.1.1.b)01"20+1</t>
  </si>
  <si>
    <t>79</t>
  </si>
  <si>
    <t>R-7660863</t>
  </si>
  <si>
    <t>Demontáž tabule</t>
  </si>
  <si>
    <t>1889256626</t>
  </si>
  <si>
    <t>"viz.v.č. D.1.1.b)01"1</t>
  </si>
  <si>
    <t>80</t>
  </si>
  <si>
    <t>R-7660898</t>
  </si>
  <si>
    <t>Demontáž závěsné tyče</t>
  </si>
  <si>
    <t>-1269204260</t>
  </si>
  <si>
    <t>81</t>
  </si>
  <si>
    <t>R-7664119</t>
  </si>
  <si>
    <t xml:space="preserve">Demontáž  nástěnky </t>
  </si>
  <si>
    <t>1664962434</t>
  </si>
  <si>
    <t>82</t>
  </si>
  <si>
    <t>R-7664120</t>
  </si>
  <si>
    <t xml:space="preserve">Demontáž lékárničky </t>
  </si>
  <si>
    <t>2142151950</t>
  </si>
  <si>
    <t>771</t>
  </si>
  <si>
    <t>Podlahy z dlaždic</t>
  </si>
  <si>
    <t>83</t>
  </si>
  <si>
    <t>771574262</t>
  </si>
  <si>
    <t>Montáž podlah keramických velkoformát pro mechanické zatížení protiskluzných lepených flexibilním lepidlem do 6 ks/ m2</t>
  </si>
  <si>
    <t>1524993320</t>
  </si>
  <si>
    <t>84</t>
  </si>
  <si>
    <t>R-7710200</t>
  </si>
  <si>
    <t>Dlažba keramická protiskluzová 300/600 mm</t>
  </si>
  <si>
    <t>287835393</t>
  </si>
  <si>
    <t>7,04*1,15 'Přepočtené koeficientem množství</t>
  </si>
  <si>
    <t>85</t>
  </si>
  <si>
    <t>771591111</t>
  </si>
  <si>
    <t>Podlahy penetrace podkladu</t>
  </si>
  <si>
    <t>796683129</t>
  </si>
  <si>
    <t>86</t>
  </si>
  <si>
    <t>771990112</t>
  </si>
  <si>
    <t>Vyrovnání podkladu samonivelační stěrkou tl 4 mm pevnosti 30 Mpa</t>
  </si>
  <si>
    <t>1562409540</t>
  </si>
  <si>
    <t>87</t>
  </si>
  <si>
    <t>998771203</t>
  </si>
  <si>
    <t>Přesun hmot procentní pro podlahy z dlaždic v objektech v do 24 m</t>
  </si>
  <si>
    <t>-355152282</t>
  </si>
  <si>
    <t>88</t>
  </si>
  <si>
    <t>998771292</t>
  </si>
  <si>
    <t>Příplatek k přesunu hmot procentní 771 za zvětšený přesun do 100 m</t>
  </si>
  <si>
    <t>-1461482400</t>
  </si>
  <si>
    <t>776</t>
  </si>
  <si>
    <t>Podlahy povlakové</t>
  </si>
  <si>
    <t>89</t>
  </si>
  <si>
    <t>776111112</t>
  </si>
  <si>
    <t>Broušení betonového podkladu povlakových podlah</t>
  </si>
  <si>
    <t>158276930</t>
  </si>
  <si>
    <t>"viz.v..č D.1.1.b)03,04"56,2-7,04+76,96</t>
  </si>
  <si>
    <t>90</t>
  </si>
  <si>
    <t>776121111</t>
  </si>
  <si>
    <t>Vodou ředitelná penetrace savého podkladu povlakových podlah ředěná v poměru 1:3</t>
  </si>
  <si>
    <t>-665756329</t>
  </si>
  <si>
    <t>91</t>
  </si>
  <si>
    <t>776141124</t>
  </si>
  <si>
    <t>Vyrovnání podkladu povlakových podlah stěrkou pevnosti 30 MPa tl 10 mm</t>
  </si>
  <si>
    <t>-1279546974</t>
  </si>
  <si>
    <t>92</t>
  </si>
  <si>
    <t>776201812</t>
  </si>
  <si>
    <t xml:space="preserve">Demontáž nášlapných vrstev podlah </t>
  </si>
  <si>
    <t>-418996819</t>
  </si>
  <si>
    <t>"viz.v.č. d.1.1.b)02-předpoklad 2 vrstvy"(18,55+2,7*2,85+3,87*2,7+3,049*6,86)*2</t>
  </si>
  <si>
    <t>"viz.v.č. D.1.1.b)01"(18,99+58,69)*2</t>
  </si>
  <si>
    <t>93</t>
  </si>
  <si>
    <t>776410811</t>
  </si>
  <si>
    <t>Odstranění soklíků a lišt pryžových nebo plastových</t>
  </si>
  <si>
    <t>-875589826</t>
  </si>
  <si>
    <t>"viz.v.č. D.1.1.b)01,02"11,7*2+6,5*2+2,9*2+6,4*2+3,87*2+2,7*2*2+2,58*2+6,86*2+3,049*2</t>
  </si>
  <si>
    <t>94</t>
  </si>
  <si>
    <t>776411112</t>
  </si>
  <si>
    <t xml:space="preserve">Montáž obvodových soklíků výšky  do 100 mm</t>
  </si>
  <si>
    <t>52165860</t>
  </si>
  <si>
    <t>"viz.v.č. D.1.1.b)03,04"2,9*2+6,4*2+6,55*2+5,85*2+11,7*2+6,5*2</t>
  </si>
  <si>
    <t>95</t>
  </si>
  <si>
    <t>28411004</t>
  </si>
  <si>
    <t>lišta soklová PVC 30 x 30 mm</t>
  </si>
  <si>
    <t>444071342</t>
  </si>
  <si>
    <t>79,8*1,1 'Přepočtené koeficientem množství</t>
  </si>
  <si>
    <t>96</t>
  </si>
  <si>
    <t>998776203</t>
  </si>
  <si>
    <t>Přesun hmot procentní pro podlahy povlakové v objektech v do 24 m</t>
  </si>
  <si>
    <t>376591982</t>
  </si>
  <si>
    <t>97</t>
  </si>
  <si>
    <t>998776292</t>
  </si>
  <si>
    <t>Příplatek k přesunu hmot procentní 776 za zvětšený přesun do 100 m</t>
  </si>
  <si>
    <t>-189974216</t>
  </si>
  <si>
    <t>98</t>
  </si>
  <si>
    <t>R-7760011</t>
  </si>
  <si>
    <t xml:space="preserve">D+M PVC podlahy-  vč. všech příslušenství a doplňků </t>
  </si>
  <si>
    <t>1216882637</t>
  </si>
  <si>
    <t xml:space="preserve">Poznámka k položce:_x000d_
Položka obsahuje i množství podlahové krytiny pro prořezy, položka obsahuje i dodávka  amontáž PVC podlahy stupínky, vč. dodávky a montáže schodišťové hrany stupínku. </t>
  </si>
  <si>
    <t>99</t>
  </si>
  <si>
    <t>R-7760012</t>
  </si>
  <si>
    <t xml:space="preserve">D+M přechodové lišty </t>
  </si>
  <si>
    <t>-2061907389</t>
  </si>
  <si>
    <t>"viz.v..č D.1.1.b)03,04"7</t>
  </si>
  <si>
    <t>781</t>
  </si>
  <si>
    <t>Dokončovací práce - obklady</t>
  </si>
  <si>
    <t>100</t>
  </si>
  <si>
    <t>781474154</t>
  </si>
  <si>
    <t>Montáž obkladů vnitřních keramických velkoformátových hladkých do 6 ks/m2 lepených flexibilním lepidlem</t>
  </si>
  <si>
    <t>-892199504</t>
  </si>
  <si>
    <t>101</t>
  </si>
  <si>
    <t>R-781202</t>
  </si>
  <si>
    <t xml:space="preserve">Obklad keramický 300/600 mm </t>
  </si>
  <si>
    <t>408717131</t>
  </si>
  <si>
    <t>22,932*1,15</t>
  </si>
  <si>
    <t>102</t>
  </si>
  <si>
    <t>781495111</t>
  </si>
  <si>
    <t>Penetrace podkladu vnitřních obkladů</t>
  </si>
  <si>
    <t>-719410146</t>
  </si>
  <si>
    <t>103</t>
  </si>
  <si>
    <t>998781203</t>
  </si>
  <si>
    <t>Přesun hmot procentní pro obklady keramické v objektech v do 24 m</t>
  </si>
  <si>
    <t>-993870902</t>
  </si>
  <si>
    <t>104</t>
  </si>
  <si>
    <t>998781292</t>
  </si>
  <si>
    <t>Příplatek k přesunu hmot procentní 781 za zvětšený přesun do 100 m</t>
  </si>
  <si>
    <t>-1261244005</t>
  </si>
  <si>
    <t>105</t>
  </si>
  <si>
    <t>R-7810010</t>
  </si>
  <si>
    <t xml:space="preserve">D+M rohových hliníkových profilů </t>
  </si>
  <si>
    <t>800955916</t>
  </si>
  <si>
    <t>"viz.v.č. D.1.1.b)03,04"2,1*3</t>
  </si>
  <si>
    <t>783</t>
  </si>
  <si>
    <t>Dokončovací práce - nátěry</t>
  </si>
  <si>
    <t>106</t>
  </si>
  <si>
    <t>R-7830010</t>
  </si>
  <si>
    <t xml:space="preserve">Očištění, obrooušení, nátěr ocelové zárubně </t>
  </si>
  <si>
    <t>1905912440</t>
  </si>
  <si>
    <t>784</t>
  </si>
  <si>
    <t>Dokončovací práce - malby</t>
  </si>
  <si>
    <t>107</t>
  </si>
  <si>
    <t>784121001</t>
  </si>
  <si>
    <t>Oškrabání malby v mísnostech výšky do 3,80 m</t>
  </si>
  <si>
    <t>1210531288</t>
  </si>
  <si>
    <t>"viz.v.č. D.1.1.b)03,04"11,7*3,3*2+6,5*3,3*2</t>
  </si>
  <si>
    <t>108</t>
  </si>
  <si>
    <t>784181111</t>
  </si>
  <si>
    <t>Základní silikátová jednonásobná penetrace podkladu v místnostech výšky do 3,80m</t>
  </si>
  <si>
    <t>324990922</t>
  </si>
  <si>
    <t>"viz.v.č. D.1.1.b)03,04"18,55+7,04</t>
  </si>
  <si>
    <t>109</t>
  </si>
  <si>
    <t>784221111</t>
  </si>
  <si>
    <t xml:space="preserve">Dvojnásobné bílé malby  ze směsí za sucha středně otěruvzdorných v místnostech do 3,80 m</t>
  </si>
  <si>
    <t>-101106469</t>
  </si>
  <si>
    <t>-84,6</t>
  </si>
  <si>
    <t>110</t>
  </si>
  <si>
    <t>R-7840010</t>
  </si>
  <si>
    <t xml:space="preserve">Malba dvojnásobná omyvatelná vč. dodávky materiálu </t>
  </si>
  <si>
    <t>-1506629093</t>
  </si>
  <si>
    <t>11,7*1,5*2+6,5*1,5*2+20*1,5</t>
  </si>
  <si>
    <t xml:space="preserve">002 - Zdravotechnika </t>
  </si>
  <si>
    <t xml:space="preserve">    9 - Ostatní konstrukce a práce, bourání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</si>
  <si>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</si>
  <si>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</si>
  <si>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</si>
  <si>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>1270619740</t>
  </si>
  <si>
    <t>3*0,3*2</t>
  </si>
  <si>
    <t>1862408827</t>
  </si>
  <si>
    <t>Ostatní konstrukce a práce, bourání</t>
  </si>
  <si>
    <t>974031167</t>
  </si>
  <si>
    <t>Vysekání rýh ve zdivu cihelném hl do 150 mm š do 300 mm</t>
  </si>
  <si>
    <t>725244973</t>
  </si>
  <si>
    <t>997013215</t>
  </si>
  <si>
    <t>Vnitrostaveništní doprava suti a vybouraných hmot pro budovy v do 18 m ručně</t>
  </si>
  <si>
    <t>605966479</t>
  </si>
  <si>
    <t>-88045855</t>
  </si>
  <si>
    <t>0,846*10 'Přepočtené koeficientem množství</t>
  </si>
  <si>
    <t>-309439366</t>
  </si>
  <si>
    <t>2701323</t>
  </si>
  <si>
    <t>0,846*19 'Přepočtené koeficientem množství</t>
  </si>
  <si>
    <t>147707340</t>
  </si>
  <si>
    <t>1965838976</t>
  </si>
  <si>
    <t>-2045390167</t>
  </si>
  <si>
    <t>722</t>
  </si>
  <si>
    <t>Zdravotechnika - vnitřní vodovod</t>
  </si>
  <si>
    <t>722130803</t>
  </si>
  <si>
    <t xml:space="preserve">Demontáž st. vodovodního potrubí </t>
  </si>
  <si>
    <t>-106271582</t>
  </si>
  <si>
    <t>722174002</t>
  </si>
  <si>
    <t>Potrubí vodovodní plastové PPR svar polyfuze PN 16 D 20 x 2,8 mm</t>
  </si>
  <si>
    <t>-5631957</t>
  </si>
  <si>
    <t>722220121</t>
  </si>
  <si>
    <t>Nástěnka závitová K 247 pro baterii G 1/2 s jedním závitem</t>
  </si>
  <si>
    <t>pár</t>
  </si>
  <si>
    <t>446477571</t>
  </si>
  <si>
    <t>722232043</t>
  </si>
  <si>
    <t>Kohout kulový přímý DN 20</t>
  </si>
  <si>
    <t>1625346342</t>
  </si>
  <si>
    <t>722290229</t>
  </si>
  <si>
    <t>Zkouška těsnosti vodovodního potrubí závitového do DN 100</t>
  </si>
  <si>
    <t>-1900619971</t>
  </si>
  <si>
    <t>722290234</t>
  </si>
  <si>
    <t>Proplach a dezinfekce vodovodního potrubí do DN 80</t>
  </si>
  <si>
    <t>-1359703928</t>
  </si>
  <si>
    <t>998722203</t>
  </si>
  <si>
    <t>Přesun hmot procentní pro vnitřní vodovod v objektech v do 24 m</t>
  </si>
  <si>
    <t>-956751146</t>
  </si>
  <si>
    <t>998722293</t>
  </si>
  <si>
    <t>Příplatek k přesunu hmot procentní 722 za zvětšený přesun do 500 m</t>
  </si>
  <si>
    <t>-451988633</t>
  </si>
  <si>
    <t>R-7221003</t>
  </si>
  <si>
    <t xml:space="preserve">Hygienický rozbor vody </t>
  </si>
  <si>
    <t>986821506</t>
  </si>
  <si>
    <t>R-7221007</t>
  </si>
  <si>
    <t xml:space="preserve">Zstavení a otevření hlavního přívodu vody </t>
  </si>
  <si>
    <t>1149116960</t>
  </si>
  <si>
    <t>R-7221009</t>
  </si>
  <si>
    <t xml:space="preserve">Napojení nového rozvodu vody na stávající rozvod </t>
  </si>
  <si>
    <t>-728818965</t>
  </si>
  <si>
    <t>713410833</t>
  </si>
  <si>
    <t>Odstanění izolace tepelné potrubí pásy nebo rohožemi s AL fólií staženými drátem tl přes 50 mm</t>
  </si>
  <si>
    <t>-280335144</t>
  </si>
  <si>
    <t>713463121</t>
  </si>
  <si>
    <t>Montáž izolace tepelné potrubí potrubními pouzdry bez úpravy uchycenými sponami 1x</t>
  </si>
  <si>
    <t>673074861</t>
  </si>
  <si>
    <t>"viz.v.č. D.1.4.b)03,04"5+10</t>
  </si>
  <si>
    <t>283771040</t>
  </si>
  <si>
    <t xml:space="preserve">izolace potrubí  22 x 13 mm vč. T-kusů a spojek </t>
  </si>
  <si>
    <t>-788418387</t>
  </si>
  <si>
    <t>Poznámka k položce:_x000d_
návlekové trubice dutého profilu z pěnového polyetylenu</t>
  </si>
  <si>
    <t>283771030</t>
  </si>
  <si>
    <t xml:space="preserve">izolace potrubí 22 x 9 mm vč. T kusů a spojek </t>
  </si>
  <si>
    <t>-1160547690</t>
  </si>
  <si>
    <t>1336597621</t>
  </si>
  <si>
    <t>998713293</t>
  </si>
  <si>
    <t>Příplatek k přesunu hmot procentní 713 za zvětšený přesun do 500 m</t>
  </si>
  <si>
    <t>-385493455</t>
  </si>
  <si>
    <t>721</t>
  </si>
  <si>
    <t>Zdravotechnika - vnitřní kanalizace</t>
  </si>
  <si>
    <t>721110806</t>
  </si>
  <si>
    <t xml:space="preserve">Demontáž potrubí </t>
  </si>
  <si>
    <t>198208722</t>
  </si>
  <si>
    <t>721173402</t>
  </si>
  <si>
    <t>Potrubí kanalizační z PVC SN 4 svodné DN 125</t>
  </si>
  <si>
    <t>1028321208</t>
  </si>
  <si>
    <t>721174025</t>
  </si>
  <si>
    <t>Potrubí kanalizační z PP odpadní DN 100</t>
  </si>
  <si>
    <t>-1724580702</t>
  </si>
  <si>
    <t>721174043</t>
  </si>
  <si>
    <t xml:space="preserve">Potrubí kanalizační z PP připojovací systém HT DN 50 </t>
  </si>
  <si>
    <t>-311853604</t>
  </si>
  <si>
    <t>721174045</t>
  </si>
  <si>
    <t>Potrubí kanalizační z PP připojovací systém HT DN 100</t>
  </si>
  <si>
    <t>1127334946</t>
  </si>
  <si>
    <t>721194104</t>
  </si>
  <si>
    <t>Vyvedení a upevnění odpadních výpustek DN 40/50</t>
  </si>
  <si>
    <t>1374740070</t>
  </si>
  <si>
    <t>721194109</t>
  </si>
  <si>
    <t>Vyvedení a upevnění odpadních výpustek DN 100</t>
  </si>
  <si>
    <t>-244869425</t>
  </si>
  <si>
    <t>721290112</t>
  </si>
  <si>
    <t>Zkouška těsnosti potrubí kanalizace vodou do DN 200</t>
  </si>
  <si>
    <t>1105359450</t>
  </si>
  <si>
    <t>998721203</t>
  </si>
  <si>
    <t>Přesun hmot procentní pro vnitřní kanalizace v objektech v do 24 m</t>
  </si>
  <si>
    <t>-1331609809</t>
  </si>
  <si>
    <t>998721293</t>
  </si>
  <si>
    <t>Příplatek k přesunu hmot procentní 721 za zvětšený přesun do 500 m</t>
  </si>
  <si>
    <t>472674853</t>
  </si>
  <si>
    <t>R-7210010</t>
  </si>
  <si>
    <t xml:space="preserve">Napojení nového rozvodu kanalizace na st. potrubí </t>
  </si>
  <si>
    <t>1007307755</t>
  </si>
  <si>
    <t>R-7210012</t>
  </si>
  <si>
    <t>D+M Přivzdušňovací ventil vnitřní odpadního potrubí DN 100</t>
  </si>
  <si>
    <t>-1318572368</t>
  </si>
  <si>
    <t>R-7210018</t>
  </si>
  <si>
    <t>Dodávka + montáž čistící tvarovky DN 100</t>
  </si>
  <si>
    <t>2068339197</t>
  </si>
  <si>
    <t>725</t>
  </si>
  <si>
    <t>Zdravotechnika - zařizovací předměty</t>
  </si>
  <si>
    <t>725112173</t>
  </si>
  <si>
    <t xml:space="preserve">Klozeti keramický závěsný pro invalidy, hluboké splachování </t>
  </si>
  <si>
    <t>314236885</t>
  </si>
  <si>
    <t>725113914</t>
  </si>
  <si>
    <t>Montáž manžety WC</t>
  </si>
  <si>
    <t>664544923</t>
  </si>
  <si>
    <t>28651610</t>
  </si>
  <si>
    <t>Manžeta flexi WC</t>
  </si>
  <si>
    <t>-1415032375</t>
  </si>
  <si>
    <t>725210821</t>
  </si>
  <si>
    <t>Demontáž umyvadel bez výtokových armatur</t>
  </si>
  <si>
    <t>-360226901</t>
  </si>
  <si>
    <t>725219105</t>
  </si>
  <si>
    <t xml:space="preserve">Montáž umyvadla  pro invalidy vč.   montáže podomítkového sifonu a baterie</t>
  </si>
  <si>
    <t>-78425298</t>
  </si>
  <si>
    <t>642137911</t>
  </si>
  <si>
    <t xml:space="preserve">podomítkový sifon </t>
  </si>
  <si>
    <t>1038519002</t>
  </si>
  <si>
    <t>551440471</t>
  </si>
  <si>
    <t>baterie umyvadlová páková stojánková - pro invalidy - viz. technické podmínky výrobků</t>
  </si>
  <si>
    <t>234565716</t>
  </si>
  <si>
    <t>642137910</t>
  </si>
  <si>
    <t xml:space="preserve">umyvadlo keramické s otvorem pro baterii pro invalidy  bílé  650x550-viz. technické podmínky výrobků </t>
  </si>
  <si>
    <t>905726901</t>
  </si>
  <si>
    <t>725330820</t>
  </si>
  <si>
    <t>Demontáž výlevka</t>
  </si>
  <si>
    <t>324564283</t>
  </si>
  <si>
    <t>725530811</t>
  </si>
  <si>
    <t xml:space="preserve">Demontáž ohřívač elektrický </t>
  </si>
  <si>
    <t>-984088174</t>
  </si>
  <si>
    <t>725531101</t>
  </si>
  <si>
    <t>Elektrický ohřívač zásobníkový přepadový beztlakový 5 l / 2 kW</t>
  </si>
  <si>
    <t>-918865501</t>
  </si>
  <si>
    <t>725820801</t>
  </si>
  <si>
    <t>Demontáž baterie nástěnné do G 3 / 4</t>
  </si>
  <si>
    <t>594924872</t>
  </si>
  <si>
    <t>725829111</t>
  </si>
  <si>
    <t xml:space="preserve">Montáž baterie stojánkové umyvadlové a dřezové  G 1/2</t>
  </si>
  <si>
    <t>-1716204698</t>
  </si>
  <si>
    <t>"viz.v.č. D.1.4.b)03,04"3</t>
  </si>
  <si>
    <t>R-5514406</t>
  </si>
  <si>
    <t xml:space="preserve">baterie dřezová páková stojánková  - viz. technické podmínky výrobků </t>
  </si>
  <si>
    <t>141697476</t>
  </si>
  <si>
    <t>998725203</t>
  </si>
  <si>
    <t>Přesun hmot procentní pro zařizovací předměty v objektech v do 24 m</t>
  </si>
  <si>
    <t>229397527</t>
  </si>
  <si>
    <t>998725293</t>
  </si>
  <si>
    <t>Příplatek k přesunu hmot procentní 725 za zvětšený přesun do 500 m</t>
  </si>
  <si>
    <t>-448608179</t>
  </si>
  <si>
    <t>R-72502</t>
  </si>
  <si>
    <t xml:space="preserve">D+M zásobník na tekuté mýdlo vč. kotvení - viz. technické podmínky výrobků </t>
  </si>
  <si>
    <t>581812389</t>
  </si>
  <si>
    <t>R-7250403</t>
  </si>
  <si>
    <t xml:space="preserve">D+M sklopného zrcadla do koupelen  vč. kotvení a dodávky kotevních prvků  - viz. technické podmínky výrobků </t>
  </si>
  <si>
    <t>1092942799</t>
  </si>
  <si>
    <t>R-72505</t>
  </si>
  <si>
    <t xml:space="preserve">D+M WC štětky a držáku , vč. kotvení - viz. technické podmínky výrobků </t>
  </si>
  <si>
    <t>785775204</t>
  </si>
  <si>
    <t>R-7250706</t>
  </si>
  <si>
    <t xml:space="preserve">D+M sklopné madlo k WC s držákem toal. papíru nerez , dl. 800mm vč. kotvení a dodávky kotevních prvků </t>
  </si>
  <si>
    <t>1517946640</t>
  </si>
  <si>
    <t>R-7250807</t>
  </si>
  <si>
    <t xml:space="preserve">D+M pevné    madlo k WC  u nerez vč. kotvení a  dodávky kotevních prvků </t>
  </si>
  <si>
    <t>460048263</t>
  </si>
  <si>
    <t>R-7251008</t>
  </si>
  <si>
    <t xml:space="preserve">D+M pevné madlo k umyvadlu dl. 600mm, s možností zavěšení ručníku, vč. kotvení a dodávky kotevních prvků </t>
  </si>
  <si>
    <t>-41470003</t>
  </si>
  <si>
    <t>R-7251009</t>
  </si>
  <si>
    <t xml:space="preserve">D+M svislé  madlo k umyvadlu dl. 600mm, s možností zavěšení ručníku, vč. kotvení a dodávky kotevních prvků </t>
  </si>
  <si>
    <t>-872611456</t>
  </si>
  <si>
    <t>R-72519</t>
  </si>
  <si>
    <t xml:space="preserve">D+M odpadkový koš do koupelen a WC - viz. technické podmínky výrobků </t>
  </si>
  <si>
    <t>-44018955</t>
  </si>
  <si>
    <t>R-72521</t>
  </si>
  <si>
    <t xml:space="preserve">D+M zásobníku na papírové ručníky  vč. kotvení - viz. technické podmínky výrobků </t>
  </si>
  <si>
    <t>1575543764</t>
  </si>
  <si>
    <t>R-72522</t>
  </si>
  <si>
    <t xml:space="preserve">D+M  háček na oděvy   vč. kotvení - viz. technické podmínky výrobků </t>
  </si>
  <si>
    <t>1778225624</t>
  </si>
  <si>
    <t>R-725450020</t>
  </si>
  <si>
    <t>D+M tlakový ohřívač vody pro odměrné místo, objem 10l</t>
  </si>
  <si>
    <t>-1716137763</t>
  </si>
  <si>
    <t>R-7259802</t>
  </si>
  <si>
    <t xml:space="preserve">D+M Dvířka 300/300 </t>
  </si>
  <si>
    <t>94531033</t>
  </si>
  <si>
    <t>R-7259803</t>
  </si>
  <si>
    <t xml:space="preserve">D+M Dvířka 150/300 </t>
  </si>
  <si>
    <t>138154740</t>
  </si>
  <si>
    <t>R-7259804</t>
  </si>
  <si>
    <t xml:space="preserve">D+M mřížka 300/300 </t>
  </si>
  <si>
    <t>184253301</t>
  </si>
  <si>
    <t>R-7261110</t>
  </si>
  <si>
    <t xml:space="preserve">Instalační předstěna - klozet  závěsný do lehké stěny  pro invalidu </t>
  </si>
  <si>
    <t>1394275350</t>
  </si>
  <si>
    <t>003 - Elektroinstalace</t>
  </si>
  <si>
    <t xml:space="preserve"> </t>
  </si>
  <si>
    <t>D1 - Elektromontáže</t>
  </si>
  <si>
    <t>D2 - Sdělovací, signal. a zabezpečovací zařízení</t>
  </si>
  <si>
    <t>D3 - Stavební práce - výseky, kapsy, rýhy</t>
  </si>
  <si>
    <t>D4 - Materiály</t>
  </si>
  <si>
    <t>D5 - Dodávky zařízení (specifikace)</t>
  </si>
  <si>
    <t>D6 - HZS</t>
  </si>
  <si>
    <t>D1</t>
  </si>
  <si>
    <t>Elektromontáže</t>
  </si>
  <si>
    <t>Pol1</t>
  </si>
  <si>
    <t xml:space="preserve">trubka oheb.el.inst.  pr. 23 mm</t>
  </si>
  <si>
    <t>Pol2</t>
  </si>
  <si>
    <t xml:space="preserve">lišta vklád.  20x20</t>
  </si>
  <si>
    <t>Pol3</t>
  </si>
  <si>
    <t xml:space="preserve">lišta vklád. 60x40  až 140x60</t>
  </si>
  <si>
    <t>Pol4</t>
  </si>
  <si>
    <t xml:space="preserve">krab.přístrojová  bez zapojení</t>
  </si>
  <si>
    <t>ks</t>
  </si>
  <si>
    <t>Pol5</t>
  </si>
  <si>
    <t xml:space="preserve">krab.odb.   vč.zap.</t>
  </si>
  <si>
    <t>Pol6</t>
  </si>
  <si>
    <t>kab.žlab 62/50mm bez víka vč.podpěrek</t>
  </si>
  <si>
    <t>Pol7</t>
  </si>
  <si>
    <t>ukonč.vod.v rozv.vč.zap.a konc.do 6mm2</t>
  </si>
  <si>
    <t>Pol8</t>
  </si>
  <si>
    <t>ukonč.kab.smršt.zákl.do 4x10 mm2</t>
  </si>
  <si>
    <t>Pol9</t>
  </si>
  <si>
    <t>ukonč.kab.smršt.zákl.do 5x4 mm2</t>
  </si>
  <si>
    <t>Pol10</t>
  </si>
  <si>
    <t>ukonč.kab.smršt.zákl.do 5x10 mm2</t>
  </si>
  <si>
    <t>Pol11</t>
  </si>
  <si>
    <t>spín. včet.zap. č.1</t>
  </si>
  <si>
    <t>Pol12</t>
  </si>
  <si>
    <t xml:space="preserve">spín. včet. zap. č. 5  sériový</t>
  </si>
  <si>
    <t>Pol13</t>
  </si>
  <si>
    <t>sporák.přípojka 16A,20A , zápust.vč.doutn.</t>
  </si>
  <si>
    <t>Pol108</t>
  </si>
  <si>
    <t>zás. dvojitá ,průběž.montáž</t>
  </si>
  <si>
    <t>Pol109</t>
  </si>
  <si>
    <t>zás. dvojitá+přep.ochr. ,průběž.montáž</t>
  </si>
  <si>
    <t>Pol16</t>
  </si>
  <si>
    <t>zás.v krabici prost.vlhké 10/16A 250V 2P+Z</t>
  </si>
  <si>
    <t>Pol110</t>
  </si>
  <si>
    <t xml:space="preserve">zas  do 500V typ   3P+N+Z 16A</t>
  </si>
  <si>
    <t>Pol18</t>
  </si>
  <si>
    <t>jistič bez krytu (IJV-IJM-P0)</t>
  </si>
  <si>
    <t>Pol19</t>
  </si>
  <si>
    <t>jistič bez krytu vč. sig.kont., (jistič s proud.chráničem)</t>
  </si>
  <si>
    <t>Pol20</t>
  </si>
  <si>
    <t>jistič 3-pólový bez krytu</t>
  </si>
  <si>
    <t>Pol21</t>
  </si>
  <si>
    <t>transformátor pro signalizač.syst. do krabice</t>
  </si>
  <si>
    <t>Pol22</t>
  </si>
  <si>
    <t xml:space="preserve">spínač tahový se  šňůrkou  signální </t>
  </si>
  <si>
    <t>Pol23</t>
  </si>
  <si>
    <t xml:space="preserve">alarm modul do krabice  </t>
  </si>
  <si>
    <t>Pol24</t>
  </si>
  <si>
    <t xml:space="preserve">spínač tlačítko reset.  modul  </t>
  </si>
  <si>
    <t>Pol25</t>
  </si>
  <si>
    <t>svít.zářiv.LED 42-66W, + závěs 2M</t>
  </si>
  <si>
    <t>Pol26</t>
  </si>
  <si>
    <t xml:space="preserve">svit.zářiv.LED 13-27W stropní   IP20-40 ,</t>
  </si>
  <si>
    <t>Pol27</t>
  </si>
  <si>
    <t>svit.nouzové LED 3Wpodhled., IP41,</t>
  </si>
  <si>
    <t>Pol28</t>
  </si>
  <si>
    <t>svit.zářivk.LED 33-55W podhl.,</t>
  </si>
  <si>
    <t>Ks</t>
  </si>
  <si>
    <t>Pol29</t>
  </si>
  <si>
    <t xml:space="preserve">svit.zářivk.LED 33-55W podhl., </t>
  </si>
  <si>
    <t>Pol30</t>
  </si>
  <si>
    <t>CYKY J 3x1.5 mm2 750V (PO) (do LV nebo žlabu)</t>
  </si>
  <si>
    <t>Pol31</t>
  </si>
  <si>
    <t>CYKY O 3x1.5 mm2 750V (PO) (do LV nebo žlabu)</t>
  </si>
  <si>
    <t>Pol32</t>
  </si>
  <si>
    <t>CYKY J 3x2.5 mm2 750V (PO) (do LV nebo žlabu)</t>
  </si>
  <si>
    <t>Pol33</t>
  </si>
  <si>
    <t xml:space="preserve">CYKY J 5x4   mm2  750V  (PO) (do LV nebo žlabu)</t>
  </si>
  <si>
    <t>Pol34</t>
  </si>
  <si>
    <t xml:space="preserve">CYKY J 5x6   mm2  750V  (PO) (do LV nebo žlabu)</t>
  </si>
  <si>
    <t>Pol35</t>
  </si>
  <si>
    <t>CY 4 mm2 černý (DR)</t>
  </si>
  <si>
    <t>Pol36</t>
  </si>
  <si>
    <t>CY 4 mm2 světle modrý (DR)</t>
  </si>
  <si>
    <t>Pol37</t>
  </si>
  <si>
    <t>osazení hmoždinky do cihlového zdiva HM 8</t>
  </si>
  <si>
    <t>D2</t>
  </si>
  <si>
    <t>Sdělovací, signal. a zabezpečovací zařízení</t>
  </si>
  <si>
    <t>Pol38</t>
  </si>
  <si>
    <t xml:space="preserve">SYK(F)Y 1x2x0,5 až  15x2x0,5mm  (PO)</t>
  </si>
  <si>
    <t>Pol39</t>
  </si>
  <si>
    <t>zapojení 10 drátů vč. vyformování</t>
  </si>
  <si>
    <t>D3</t>
  </si>
  <si>
    <t>Stavební práce - výseky, kapsy, rýhy</t>
  </si>
  <si>
    <t>Pol40</t>
  </si>
  <si>
    <t>vybour.otv.cihl.malt.cem. do R=60mm tl.do 150mm</t>
  </si>
  <si>
    <t>Pol41</t>
  </si>
  <si>
    <t>vybour.otv.cihl.malt.cem. do R=60mm tl.do 300mm</t>
  </si>
  <si>
    <t>Pol42</t>
  </si>
  <si>
    <t>vysek.zdi cihl.kapsy-krab.&lt;100x100x50mm</t>
  </si>
  <si>
    <t>Pol43</t>
  </si>
  <si>
    <t>vysek.rýh cihla do hl.50mm š.do 70mm</t>
  </si>
  <si>
    <t>Pol44</t>
  </si>
  <si>
    <t>vysek.rýh cihla do hl.50mm š.do 150mm</t>
  </si>
  <si>
    <t>Pol45</t>
  </si>
  <si>
    <t>Odvoz suti a vybouraných hmot na skládku do 1km</t>
  </si>
  <si>
    <t>Pol46</t>
  </si>
  <si>
    <t>Odvoz suti na skládku za každý další 1 km</t>
  </si>
  <si>
    <t>km</t>
  </si>
  <si>
    <t>Pol47</t>
  </si>
  <si>
    <t>Poplatek na skladce</t>
  </si>
  <si>
    <t>D4</t>
  </si>
  <si>
    <t>Materiály</t>
  </si>
  <si>
    <t>Pol48</t>
  </si>
  <si>
    <t xml:space="preserve">CY  4 CERNY </t>
  </si>
  <si>
    <t>Pol49</t>
  </si>
  <si>
    <t xml:space="preserve">CY  4 SV.M.</t>
  </si>
  <si>
    <t>Pol50</t>
  </si>
  <si>
    <t xml:space="preserve">CYKY-O  3X1,5 (A)</t>
  </si>
  <si>
    <t>Pol51</t>
  </si>
  <si>
    <t xml:space="preserve">CYKY-J  3X1,5 (C)</t>
  </si>
  <si>
    <t>Pol52</t>
  </si>
  <si>
    <t xml:space="preserve">CYKY-J  3X2,5 (C)</t>
  </si>
  <si>
    <t>112</t>
  </si>
  <si>
    <t>Pol53</t>
  </si>
  <si>
    <t xml:space="preserve">CYKY-J  5x 4 (C)</t>
  </si>
  <si>
    <t>114</t>
  </si>
  <si>
    <t>Pol54</t>
  </si>
  <si>
    <t xml:space="preserve">CYKY-J  5x 6 (C)</t>
  </si>
  <si>
    <t>116</t>
  </si>
  <si>
    <t>Pol55</t>
  </si>
  <si>
    <t xml:space="preserve">SYKY  2X2X0.5</t>
  </si>
  <si>
    <t>118</t>
  </si>
  <si>
    <t>Pol56</t>
  </si>
  <si>
    <t xml:space="preserve">Svorka   3X1-2,5</t>
  </si>
  <si>
    <t>120</t>
  </si>
  <si>
    <t>Pol57</t>
  </si>
  <si>
    <t>Svorka 2X1-2,5</t>
  </si>
  <si>
    <t>KS</t>
  </si>
  <si>
    <t>122</t>
  </si>
  <si>
    <t>Pol58</t>
  </si>
  <si>
    <t>Svorka4X1-2,5</t>
  </si>
  <si>
    <t>124</t>
  </si>
  <si>
    <t>Pol59</t>
  </si>
  <si>
    <t xml:space="preserve"> ZASUVKA 16A/400V</t>
  </si>
  <si>
    <t>126</t>
  </si>
  <si>
    <t>Pol60</t>
  </si>
  <si>
    <t xml:space="preserve">DOUTNAVKA  SIGNALIZACNI</t>
  </si>
  <si>
    <t>128</t>
  </si>
  <si>
    <t>Pol61</t>
  </si>
  <si>
    <t>SP. KRYT JEDNODUCHY</t>
  </si>
  <si>
    <t>130</t>
  </si>
  <si>
    <t>Pol62</t>
  </si>
  <si>
    <t>SP. KRYT DVOJ.</t>
  </si>
  <si>
    <t>132</t>
  </si>
  <si>
    <t>Pol63</t>
  </si>
  <si>
    <t xml:space="preserve">ZAS.IP44, 16A, 230 V </t>
  </si>
  <si>
    <t>134</t>
  </si>
  <si>
    <t>Pol64</t>
  </si>
  <si>
    <t>SP. RAM.JEDN.</t>
  </si>
  <si>
    <t>136</t>
  </si>
  <si>
    <t>138</t>
  </si>
  <si>
    <t>Pol65</t>
  </si>
  <si>
    <t xml:space="preserve">SP.TLAČ.TAHOVÝ  SIGNÁLNÍ  </t>
  </si>
  <si>
    <t>140</t>
  </si>
  <si>
    <t>Pol66</t>
  </si>
  <si>
    <t xml:space="preserve">Spínač  tlačítko reset.</t>
  </si>
  <si>
    <t>142</t>
  </si>
  <si>
    <t>Pol67</t>
  </si>
  <si>
    <t>ZAS. DVOJ.NATOCENA, 16A, 230 V</t>
  </si>
  <si>
    <t>144</t>
  </si>
  <si>
    <t>Pol68</t>
  </si>
  <si>
    <t xml:space="preserve"> ALARM</t>
  </si>
  <si>
    <t>146</t>
  </si>
  <si>
    <t>Pol69</t>
  </si>
  <si>
    <t>ZAS. IP44, 16A, 400V, PO</t>
  </si>
  <si>
    <t>148</t>
  </si>
  <si>
    <t>Pol70</t>
  </si>
  <si>
    <t>SP.3559-A01345 STROJEK SPINACE</t>
  </si>
  <si>
    <t>150</t>
  </si>
  <si>
    <t>Pol71</t>
  </si>
  <si>
    <t>SP.3559-A05345 STROJEK SPINACE</t>
  </si>
  <si>
    <t>152</t>
  </si>
  <si>
    <t>Pol72</t>
  </si>
  <si>
    <t>A-1011-0-0816CZ SP.TROJPOLOVY TANGO</t>
  </si>
  <si>
    <t>154</t>
  </si>
  <si>
    <t>Pol73</t>
  </si>
  <si>
    <t>SP.TG.3558-933B CZ KRYT+PRUZOR</t>
  </si>
  <si>
    <t>156</t>
  </si>
  <si>
    <t>Pol74</t>
  </si>
  <si>
    <t xml:space="preserve">ZAS. 16A, 230 V </t>
  </si>
  <si>
    <t>158</t>
  </si>
  <si>
    <t>Pol75</t>
  </si>
  <si>
    <t>KR.přístrojová pr. 68 mm</t>
  </si>
  <si>
    <t>160</t>
  </si>
  <si>
    <t>Pol76</t>
  </si>
  <si>
    <t>KR.rozvodka pr. 68 mm</t>
  </si>
  <si>
    <t>162</t>
  </si>
  <si>
    <t>Pol77</t>
  </si>
  <si>
    <t xml:space="preserve">LISTA vkládací  60X40 2M </t>
  </si>
  <si>
    <t>164</t>
  </si>
  <si>
    <t>Pol78</t>
  </si>
  <si>
    <t>TR.OHEBNA PVC 2323</t>
  </si>
  <si>
    <t>166</t>
  </si>
  <si>
    <t>Pol79</t>
  </si>
  <si>
    <t xml:space="preserve">LISTA vkládací   20X20</t>
  </si>
  <si>
    <t>168</t>
  </si>
  <si>
    <t>Pol111</t>
  </si>
  <si>
    <t xml:space="preserve"> ZLAB  50/50  2m</t>
  </si>
  <si>
    <t>170</t>
  </si>
  <si>
    <t>Pol112</t>
  </si>
  <si>
    <t xml:space="preserve"> SPOJKA SZM 1</t>
  </si>
  <si>
    <t>172</t>
  </si>
  <si>
    <t>Pol113</t>
  </si>
  <si>
    <t xml:space="preserve"> NOSNIK NZ 50 ZAR.ZINEK</t>
  </si>
  <si>
    <t>174</t>
  </si>
  <si>
    <t>Pol83</t>
  </si>
  <si>
    <t xml:space="preserve">Trafo  1000</t>
  </si>
  <si>
    <t>176</t>
  </si>
  <si>
    <t>Pol84</t>
  </si>
  <si>
    <t xml:space="preserve">SV.LED  1x55W , ASYMETR., IP20, 5500LM</t>
  </si>
  <si>
    <t>178</t>
  </si>
  <si>
    <t>Pol85</t>
  </si>
  <si>
    <t xml:space="preserve">SV.LED  1x15W,PŘISAZ.,KRUH. IP40, 1400lm</t>
  </si>
  <si>
    <t>180</t>
  </si>
  <si>
    <t>Pol86</t>
  </si>
  <si>
    <t xml:space="preserve">SV.LED  1x35W , IP20 , 3600lm</t>
  </si>
  <si>
    <t>182</t>
  </si>
  <si>
    <t>Pol87</t>
  </si>
  <si>
    <t>SV.LED 1x35W,3600lm, IP65 ,PODHLED</t>
  </si>
  <si>
    <t>184</t>
  </si>
  <si>
    <t>Pol88</t>
  </si>
  <si>
    <t xml:space="preserve">SV.LED  NOUZ., 3W/1,5H IP20,PODHLED</t>
  </si>
  <si>
    <t>186</t>
  </si>
  <si>
    <t>Pol89</t>
  </si>
  <si>
    <t>ZAVES PRO ASYMETR.SVÍTIDLO</t>
  </si>
  <si>
    <t>SADA</t>
  </si>
  <si>
    <t>188</t>
  </si>
  <si>
    <t>D5</t>
  </si>
  <si>
    <t>Dodávky zařízení (specifikace)</t>
  </si>
  <si>
    <t>Pol90</t>
  </si>
  <si>
    <t>JISTIC+CHRAN. B 10/2/0.03</t>
  </si>
  <si>
    <t>190</t>
  </si>
  <si>
    <t>Pol91</t>
  </si>
  <si>
    <t>JISTIC+CHRAN. B 16/2/0.03</t>
  </si>
  <si>
    <t>192</t>
  </si>
  <si>
    <t>Pol114</t>
  </si>
  <si>
    <t xml:space="preserve">JISTIC  C16/1</t>
  </si>
  <si>
    <t>194</t>
  </si>
  <si>
    <t>Pol92</t>
  </si>
  <si>
    <t xml:space="preserve">JISTIC  B16/1</t>
  </si>
  <si>
    <t>196</t>
  </si>
  <si>
    <t>198</t>
  </si>
  <si>
    <t>Pol93</t>
  </si>
  <si>
    <t xml:space="preserve">JISTIC  B25/3</t>
  </si>
  <si>
    <t>200</t>
  </si>
  <si>
    <t>D6</t>
  </si>
  <si>
    <t>HZS</t>
  </si>
  <si>
    <t xml:space="preserve">Doprava dodávek </t>
  </si>
  <si>
    <t>-738788850</t>
  </si>
  <si>
    <t>Přesun dodávek</t>
  </si>
  <si>
    <t>1454286819</t>
  </si>
  <si>
    <t>115</t>
  </si>
  <si>
    <t>Prořez materiálu 5% z ceny materiálu</t>
  </si>
  <si>
    <t>-1105269878</t>
  </si>
  <si>
    <t xml:space="preserve">Podružný materiál </t>
  </si>
  <si>
    <t>-1391364597</t>
  </si>
  <si>
    <t>Podíl přidružených výkonů</t>
  </si>
  <si>
    <t>-652275628</t>
  </si>
  <si>
    <t>Pol94</t>
  </si>
  <si>
    <t>Vyhledání původ.obvodů</t>
  </si>
  <si>
    <t>hod.</t>
  </si>
  <si>
    <t>202</t>
  </si>
  <si>
    <t>Pol115</t>
  </si>
  <si>
    <t xml:space="preserve">Úprava stavaj. rozvaděčů  RS11+RS</t>
  </si>
  <si>
    <t>204</t>
  </si>
  <si>
    <t>Pol96</t>
  </si>
  <si>
    <t>Revize elektro</t>
  </si>
  <si>
    <t>206</t>
  </si>
  <si>
    <t>Pol116</t>
  </si>
  <si>
    <t>Demontáž el.zařízení</t>
  </si>
  <si>
    <t>208</t>
  </si>
  <si>
    <t>004 - Vzduchotechnika</t>
  </si>
  <si>
    <t>D1 - Zařízení č.1 -VĚTRÁNÍ BEZBARIÉROVÉHO WC V 1.NP.</t>
  </si>
  <si>
    <t>D2 - POTRUBÍ VZT :</t>
  </si>
  <si>
    <t>D3 - Přesun hmot</t>
  </si>
  <si>
    <t>D4 - Stavební výpomoc:</t>
  </si>
  <si>
    <t>Zařízení č.1 -VĚTRÁNÍ BEZBARIÉROVÉHO WC V 1.NP.</t>
  </si>
  <si>
    <t>Pol97</t>
  </si>
  <si>
    <t xml:space="preserve">Radiální ventilátor plastový - bílý  se zpětnou klapkou a doběhem, Qv=80m3/h,pz=55Pa,el.příkon 29W,230V/50Hz, vč.:</t>
  </si>
  <si>
    <t>Poznámka k položce:_x000d_
D.1.4.c)-02</t>
  </si>
  <si>
    <t>Pol98</t>
  </si>
  <si>
    <t>Montáž</t>
  </si>
  <si>
    <t>Pol99</t>
  </si>
  <si>
    <t>Samotížná klapka žaluziová plastová s okapičkou 155x155, pro DN100- šedá</t>
  </si>
  <si>
    <t>Pol100</t>
  </si>
  <si>
    <t>POTRUBÍ VZT :</t>
  </si>
  <si>
    <t>Pol101</t>
  </si>
  <si>
    <t xml:space="preserve">Potrubí  kruhové vč. 30% tvarovek (vč. Spojek - vsuvek) :TR SPIRO f 100</t>
  </si>
  <si>
    <t>bm</t>
  </si>
  <si>
    <t>Poznámka k položce:_x000d_
(vyrobeno ze spirálně vinutého pozink. plechu tl. 0,6 mm, uchycení max. po 3 m, zavěšení pomocí objímek a závitových tyčí._x000d_
D.1.4.c)-02</t>
  </si>
  <si>
    <t>Pol102</t>
  </si>
  <si>
    <t>Pol103</t>
  </si>
  <si>
    <t>Závěsový materiál na bm</t>
  </si>
  <si>
    <t>Pol104</t>
  </si>
  <si>
    <t>- Potrubí</t>
  </si>
  <si>
    <t>Pol105</t>
  </si>
  <si>
    <t>- ostatní</t>
  </si>
  <si>
    <t>Stavební výpomoc:</t>
  </si>
  <si>
    <t xml:space="preserve">Dopravné 0,5% z dodávky </t>
  </si>
  <si>
    <t>-169504878</t>
  </si>
  <si>
    <t>PPV 1% z pol. montáže</t>
  </si>
  <si>
    <t>2007094542</t>
  </si>
  <si>
    <t>Pol106</t>
  </si>
  <si>
    <t>Průchody potrubí přes stěny - obalení potrubí v průchodu izolací (např. 0,5cm po obvodu použít trvale pružný tmel.</t>
  </si>
  <si>
    <t>Pol107</t>
  </si>
  <si>
    <t xml:space="preserve">HZS - odstranění drobných závad, zaregulování apod. Práce lze fakturovat dle skutečně odpracovaných hodin potvrzených v montážním  deníku</t>
  </si>
  <si>
    <t xml:space="preserve">005 - Vedlejší a ostatní náklady - hlavní aktivity  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</si>
  <si>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</si>
  <si>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</si>
  <si>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</si>
  <si>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</si>
  <si>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VRN4 - Inženýrská činnost</t>
  </si>
  <si>
    <t>VRN9 - Ostatní náklady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</si>
  <si>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</si>
  <si>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</si>
  <si>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</si>
  <si>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</si>
  <si>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</si>
  <si>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</si>
  <si>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1024</t>
  </si>
  <si>
    <t>980121058</t>
  </si>
  <si>
    <t>VRN1</t>
  </si>
  <si>
    <t>Průzkumné, geodetické a projektové práce</t>
  </si>
  <si>
    <t>013254101</t>
  </si>
  <si>
    <t xml:space="preserve">Monitoring v průběhu výstavby </t>
  </si>
  <si>
    <t>211723066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</si>
  <si>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</si>
  <si>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</si>
  <si>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</si>
  <si>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</si>
  <si>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</si>
  <si>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-304422131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</si>
  <si>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</t>
  </si>
  <si>
    <t>VRN4</t>
  </si>
  <si>
    <t>Inženýrská činnost</t>
  </si>
  <si>
    <t>043103</t>
  </si>
  <si>
    <t xml:space="preserve">měření doby dozvuku pro ověření splnění normových požadavkůvč.  protokolu o měření doby dozvuku s kladným výsledkem</t>
  </si>
  <si>
    <t>-369597435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</si>
  <si>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</si>
  <si>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043103000</t>
  </si>
  <si>
    <t xml:space="preserve">Náklady na provedení zkoušek, revizí a měření </t>
  </si>
  <si>
    <t>2026816164</t>
  </si>
  <si>
    <t>VRN9</t>
  </si>
  <si>
    <t>Ostatní náklady</t>
  </si>
  <si>
    <t>091003006</t>
  </si>
  <si>
    <t>Opatření pro eliminaci průvodních jevů při provádění stavby (hlučnost prašnost);</t>
  </si>
  <si>
    <t>-1130089464</t>
  </si>
  <si>
    <t>091003007</t>
  </si>
  <si>
    <t>Kompletační a koordinační činnost</t>
  </si>
  <si>
    <t>-83393445</t>
  </si>
  <si>
    <t xml:space="preserve">Poznámka k položce:_x000d_
položka obsahuje :_x000d_
_x000d_
koordinaci s ostatními dodavateli samostatných VZ (interiéry,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</si>
  <si>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 xml:space="preserve">006 - Vedlejší a ostatní náklady - vedlejší aktivity </t>
  </si>
  <si>
    <t>013254000</t>
  </si>
  <si>
    <t>Dokumentace skutečného provedení stavby</t>
  </si>
  <si>
    <t>1574669094</t>
  </si>
  <si>
    <t>Poznámka k položce:_x000d_
Dokumentace skutečného provedení v rozsahu dle platné vyhlášky na dokumentaci staveb v počtu dle SOD a VOP (5 x papírově a 1 x elektronicky ve formátu DWG a PDF)</t>
  </si>
  <si>
    <t>013254001</t>
  </si>
  <si>
    <t xml:space="preserve">Výrobní a dílenská dokumentace </t>
  </si>
  <si>
    <t>1010950654</t>
  </si>
  <si>
    <t xml:space="preserve">007 - Konektivita - ZŠ </t>
  </si>
  <si>
    <t>D1 - Strukturovaná kabeláž</t>
  </si>
  <si>
    <t xml:space="preserve">    D2 - Zařízení</t>
  </si>
  <si>
    <t xml:space="preserve">    D3 - Trasy</t>
  </si>
  <si>
    <t xml:space="preserve">    D4 - Ostatní</t>
  </si>
  <si>
    <t>Strukturovaná kabeláž</t>
  </si>
  <si>
    <t>Zařízení</t>
  </si>
  <si>
    <t>Pol14</t>
  </si>
  <si>
    <t>RACK 19" 42U, 800x1000, stojanový</t>
  </si>
  <si>
    <t>Pol15</t>
  </si>
  <si>
    <t>RACK 19" 12U, 600x600, nástěnný</t>
  </si>
  <si>
    <t>Pol17</t>
  </si>
  <si>
    <t>Ventilační jednotka: 4x ventilátor, termostat do hlavních patrových RACKů</t>
  </si>
  <si>
    <t>Pol80</t>
  </si>
  <si>
    <t>Patch panel 24xRJ45 cat.6, plně osazený</t>
  </si>
  <si>
    <t>Pol81</t>
  </si>
  <si>
    <t>Patch panel telefonní, 25xRJ45, cat.3, plně osazený</t>
  </si>
  <si>
    <t>Pol82</t>
  </si>
  <si>
    <t>Vyvazovací panel 1U</t>
  </si>
  <si>
    <t>Pol95</t>
  </si>
  <si>
    <t>Průchozí panel</t>
  </si>
  <si>
    <t>Pol117</t>
  </si>
  <si>
    <t xml:space="preserve">Patch kabel cat.6  2m</t>
  </si>
  <si>
    <t>Pol118</t>
  </si>
  <si>
    <t>Rozvodný panel 5x230V</t>
  </si>
  <si>
    <t>Pol119</t>
  </si>
  <si>
    <t>Datová zásuvka 2xRJ45 cat.6 - do stěny (komplet - krabička, keystone, rámeček, maska)</t>
  </si>
  <si>
    <t>Pol120</t>
  </si>
  <si>
    <t>Datová zásuvka 1xRJ45 cat.6 - do stěny (komplet - krabička, keystone, rámeček, maska)</t>
  </si>
  <si>
    <t>Pol121</t>
  </si>
  <si>
    <t>Optická vana 12xSC - komplet (Vana, kazeta, čelo vany, pigtail) zakončení optického propoje se stávajícím RACK s přívodem datové konektivity</t>
  </si>
  <si>
    <t>Pol122</t>
  </si>
  <si>
    <t>Optické spojky SC-SC</t>
  </si>
  <si>
    <t>Pol123</t>
  </si>
  <si>
    <t>Optický PatchCord SC-SC</t>
  </si>
  <si>
    <t>Pol124</t>
  </si>
  <si>
    <t>Montážní sada (4x), šroub M6, podložka, matice</t>
  </si>
  <si>
    <t>Pol126</t>
  </si>
  <si>
    <t>Práce spojené s úpravou stávajících rozvodů a reorganizací stávajících rozvaděčů ve stávající budově ZŠ pro připojení propojovacích kabelů a integraci nových rozvodů</t>
  </si>
  <si>
    <t>hod</t>
  </si>
  <si>
    <t>Pol127</t>
  </si>
  <si>
    <t>Pomocné montážní práce: zednické výpomoci, bourací práce, koordinační práce</t>
  </si>
  <si>
    <t>Trasy</t>
  </si>
  <si>
    <t>Pol128</t>
  </si>
  <si>
    <t>Kabel UTP 4p.cat.6 LSOH</t>
  </si>
  <si>
    <t>Pol129</t>
  </si>
  <si>
    <t>Kabel FTP 4p.cat.6 UV stabilní</t>
  </si>
  <si>
    <t>Pol130</t>
  </si>
  <si>
    <t>Optický kabel SM 9/125, 12 vláken</t>
  </si>
  <si>
    <t>Pol131</t>
  </si>
  <si>
    <t>Kabel SYKFY 25x2x0,5</t>
  </si>
  <si>
    <t>Pol132</t>
  </si>
  <si>
    <t>Jistič 16A</t>
  </si>
  <si>
    <t>Pol133</t>
  </si>
  <si>
    <t>Kabel CYKY 3Cx1,5</t>
  </si>
  <si>
    <t>Pol134</t>
  </si>
  <si>
    <t>Mikrotrubička HDPE 10/8 - příprava pro budoucí optický rozvody</t>
  </si>
  <si>
    <t>Pol135</t>
  </si>
  <si>
    <t>Trubka PVC 16mm p.o.</t>
  </si>
  <si>
    <t>Pol136</t>
  </si>
  <si>
    <t>Trubka PVC 23mm p.o.</t>
  </si>
  <si>
    <t>Pol137</t>
  </si>
  <si>
    <t>Trubka PVC 29mm p.o.</t>
  </si>
  <si>
    <t>Pol138</t>
  </si>
  <si>
    <t>Trubka PVC 36mm p.o.</t>
  </si>
  <si>
    <t>Pol139</t>
  </si>
  <si>
    <t>Trubka PVC 40mm p.o.</t>
  </si>
  <si>
    <t>Pol140</t>
  </si>
  <si>
    <t>Trubka PVC 50mm p.o.</t>
  </si>
  <si>
    <t>Pol141</t>
  </si>
  <si>
    <t>Lišta 25x20, Bíla</t>
  </si>
  <si>
    <t>Pol142</t>
  </si>
  <si>
    <t>Lišta 40x40, Bílá</t>
  </si>
  <si>
    <t>Pol143</t>
  </si>
  <si>
    <t>Lišta 80x40, Bílá</t>
  </si>
  <si>
    <t>Pol144</t>
  </si>
  <si>
    <t>Parapetní kanál 170x70, Bílá</t>
  </si>
  <si>
    <t>Pol145</t>
  </si>
  <si>
    <t>Kabelový žlab s integrovano spojkou, neděrovaný, 250x50mm</t>
  </si>
  <si>
    <t>Pol146</t>
  </si>
  <si>
    <t>Víko kabelového žlabu 250mm</t>
  </si>
  <si>
    <t>Pol147</t>
  </si>
  <si>
    <t>Úchyt víka</t>
  </si>
  <si>
    <t>Pol148</t>
  </si>
  <si>
    <t>Oblouk 90°</t>
  </si>
  <si>
    <t>Pol149</t>
  </si>
  <si>
    <t>Víko oblouku 90°</t>
  </si>
  <si>
    <t>Pol150</t>
  </si>
  <si>
    <t>T-kus 50x250</t>
  </si>
  <si>
    <t>Pol151</t>
  </si>
  <si>
    <t>Víko T-kus</t>
  </si>
  <si>
    <t>Pol152</t>
  </si>
  <si>
    <t>Nosný profil</t>
  </si>
  <si>
    <t>Pol153</t>
  </si>
  <si>
    <t>Zarážecí kotva</t>
  </si>
  <si>
    <t>Pol154</t>
  </si>
  <si>
    <t>Závitová tyč M8 (2m)</t>
  </si>
  <si>
    <t>Pol155</t>
  </si>
  <si>
    <t>Matice šestihranná M8</t>
  </si>
  <si>
    <t>Pol156</t>
  </si>
  <si>
    <t>Podložka M8</t>
  </si>
  <si>
    <t>Pol157</t>
  </si>
  <si>
    <t>Šroub vratový a samojistící matice</t>
  </si>
  <si>
    <t>Pol158</t>
  </si>
  <si>
    <t>Krabice na omítku 100x100x50, odbočná, Bílá</t>
  </si>
  <si>
    <t>Pol159</t>
  </si>
  <si>
    <t>Drobný instalační materiál</t>
  </si>
  <si>
    <t>Pol160</t>
  </si>
  <si>
    <t xml:space="preserve">Krabice universal pr. 68 </t>
  </si>
  <si>
    <t>Pol161</t>
  </si>
  <si>
    <t>Krabice odbočná pr. 97</t>
  </si>
  <si>
    <t>Pol162</t>
  </si>
  <si>
    <t>Krabice odbočná 125x125</t>
  </si>
  <si>
    <t>Pol163</t>
  </si>
  <si>
    <t>Krabice lištový rozvod 80x28/T</t>
  </si>
  <si>
    <t>Pol164</t>
  </si>
  <si>
    <t>Krabice lištový rozvod 80x28/2T</t>
  </si>
  <si>
    <t>Pol165</t>
  </si>
  <si>
    <t>Popisový štítek - datové zásuvky</t>
  </si>
  <si>
    <t>Pol166</t>
  </si>
  <si>
    <t>Popisový štítek - patch panelu</t>
  </si>
  <si>
    <t>Pol167</t>
  </si>
  <si>
    <t>Požární ucpávky prostupů kabeláže, požární odolnost 45 minut (z protipožárního tmelu)</t>
  </si>
  <si>
    <t>Pol171</t>
  </si>
  <si>
    <t>Stávající rozvody: práce spojené s úpravou s zajištěním stávající kabeláže v ve stávající budově ZŠ pro realizaci propojení datových rozvaděčů a instalaci nových rozvodů, demontáže rušených rozvodů, odpojení rušených rozvodů v rozvaděčích</t>
  </si>
  <si>
    <t>Pol221</t>
  </si>
  <si>
    <t>Optický kabel pro převěs mezi budovami: kabel optický samonosný FLAT DROP FTTx, 12 vláken SM 9/125, G.652D, CLT, PE černý, 7,2 x 3mm, 1,2kN</t>
  </si>
  <si>
    <t>-851710374</t>
  </si>
  <si>
    <t>Pol222</t>
  </si>
  <si>
    <t>Kotva pro uchycení samonosných optických kabelů</t>
  </si>
  <si>
    <t>-245051863</t>
  </si>
  <si>
    <t>Pol223</t>
  </si>
  <si>
    <t>Držák pro kotvy kabelových převěsů, montáž na zeď</t>
  </si>
  <si>
    <t>-1134119484</t>
  </si>
  <si>
    <t>Ostatní</t>
  </si>
  <si>
    <t>Pol172</t>
  </si>
  <si>
    <t>Svařovaní optického vlákna</t>
  </si>
  <si>
    <t>Pol173</t>
  </si>
  <si>
    <t>Měření a kontrola met.vedení</t>
  </si>
  <si>
    <t>Pol174</t>
  </si>
  <si>
    <t>Měření a kontrola opt.vedení, do 12 vláken</t>
  </si>
  <si>
    <t>Pol175</t>
  </si>
  <si>
    <t>Seznámení obsluhy s provozem zařízení</t>
  </si>
  <si>
    <t>Pol176</t>
  </si>
  <si>
    <t>Úklid staveniště</t>
  </si>
  <si>
    <t>Pol177</t>
  </si>
  <si>
    <t>Ostatní rozpočtové náklady</t>
  </si>
  <si>
    <t>kpl</t>
  </si>
  <si>
    <t>Pol178</t>
  </si>
  <si>
    <t>Revize systému</t>
  </si>
  <si>
    <t xml:space="preserve">008 - Stavební práce pro konektivitu - ZŠ </t>
  </si>
  <si>
    <t xml:space="preserve">    4 - Vodorovné konstrukce</t>
  </si>
  <si>
    <t xml:space="preserve">    6 - Úpravy povrchů, podlahy a osazování výplní</t>
  </si>
  <si>
    <t>310235241</t>
  </si>
  <si>
    <t>Zazdívka otvorů pl do 0,0225 m2 ve zdivu nadzákladovém cihlami pálenými tl do 300 mm</t>
  </si>
  <si>
    <t>338861562</t>
  </si>
  <si>
    <t>310235261</t>
  </si>
  <si>
    <t>Zazdívka otvorů pl do 0,0225 m2 ve zdivu nadzákladovém cihlami pálenými tl do 600 mm</t>
  </si>
  <si>
    <t>-1574097646</t>
  </si>
  <si>
    <t>Vodorovné konstrukce</t>
  </si>
  <si>
    <t>411386611</t>
  </si>
  <si>
    <t>Zabetonování prostupů v instalačních šachtách ze suchých směsí pl do 0,09 m2 ve stropech</t>
  </si>
  <si>
    <t>1436491449</t>
  </si>
  <si>
    <t>Úpravy povrchů, podlahy a osazování výplní</t>
  </si>
  <si>
    <t>611325221</t>
  </si>
  <si>
    <t>Vápenocementová štuková omítka malých ploch do 0,09 m2 na stropech</t>
  </si>
  <si>
    <t>-1850944962</t>
  </si>
  <si>
    <t>-840601390</t>
  </si>
  <si>
    <t>"viz. výkresy konektivity"300*0,15</t>
  </si>
  <si>
    <t>-1762526720</t>
  </si>
  <si>
    <t>612325221</t>
  </si>
  <si>
    <t>Vápenocementová štuková omítka malých ploch do 0,09 m2 na stěnách</t>
  </si>
  <si>
    <t>1590137980</t>
  </si>
  <si>
    <t>(210+105)*2</t>
  </si>
  <si>
    <t>-376267302</t>
  </si>
  <si>
    <t>"pomocné lešení "500</t>
  </si>
  <si>
    <t>971052241</t>
  </si>
  <si>
    <t>Vybourání nebo prorážení otvorů v ŽB příčkách a zdech pl do 0,0225 m2 tl do 300 mm</t>
  </si>
  <si>
    <t>2019568049</t>
  </si>
  <si>
    <t>971052261</t>
  </si>
  <si>
    <t>Vybourání nebo prorážení otvorů v ŽB příčkách a zdech pl do 0,0225 m2 tl do 600 mm</t>
  </si>
  <si>
    <t>400535927</t>
  </si>
  <si>
    <t>972054141</t>
  </si>
  <si>
    <t>Vybourání otvorů v ŽB stropech nebo klenbách pl do 0,0225 m2 tl do 150 mm</t>
  </si>
  <si>
    <t>-411615923</t>
  </si>
  <si>
    <t>974049132</t>
  </si>
  <si>
    <t>Vysekání rýh v betonových zdech hl do 50 mm š do 70 mm</t>
  </si>
  <si>
    <t>-1865473832</t>
  </si>
  <si>
    <t>"viz. výkresy konektivity"300</t>
  </si>
  <si>
    <t>660692682</t>
  </si>
  <si>
    <t>31931747</t>
  </si>
  <si>
    <t>9,876*10 'Přepočtené koeficientem množství</t>
  </si>
  <si>
    <t>-434536558</t>
  </si>
  <si>
    <t>-1724771315</t>
  </si>
  <si>
    <t>9,876*19 'Přepočtené koeficientem množství</t>
  </si>
  <si>
    <t>478634762</t>
  </si>
  <si>
    <t>2010923077</t>
  </si>
  <si>
    <t>921704696</t>
  </si>
  <si>
    <t>-1189925415</t>
  </si>
  <si>
    <t>"zamalování poškozených míst po ukončení prací"500</t>
  </si>
  <si>
    <t>771531258</t>
  </si>
  <si>
    <t>"zamalování poškozených míst po ukončení prací"500-250</t>
  </si>
  <si>
    <t>784221151</t>
  </si>
  <si>
    <t>Příplatek k cenám 2x maleb za sucha otěruvzdorných za barevnou malbu v odstínu světlém</t>
  </si>
  <si>
    <t>-1773681706</t>
  </si>
  <si>
    <t>-757515539</t>
  </si>
  <si>
    <t>"zamalování poškozených míst po ukončení prací"250</t>
  </si>
  <si>
    <t xml:space="preserve">009 - Konektivita MŠ </t>
  </si>
  <si>
    <t>Pol179</t>
  </si>
  <si>
    <t>RACK 19" 18U, 600x600, nástěnný</t>
  </si>
  <si>
    <t>Pol180</t>
  </si>
  <si>
    <t>Práce spojené s úpravou stávajících rozvodů a reorganizací stávajících rozvaděčů ve stávající budově MŠ pro připojení propojovacích kabelů a integraci nových rozvodů</t>
  </si>
  <si>
    <t>Krabice KU 68 p.o.</t>
  </si>
  <si>
    <t>Krabice KO 97 p.o.</t>
  </si>
  <si>
    <t>Krabice KO 125 p.o.</t>
  </si>
  <si>
    <t>Krabice LK 80x28/T</t>
  </si>
  <si>
    <t>Krabice LK 80x28/2T</t>
  </si>
  <si>
    <t>Pol181</t>
  </si>
  <si>
    <t xml:space="preserve">010 - Stavební práce pro konektivitu - MŠ </t>
  </si>
  <si>
    <t>"viz. výkresy konektivity"50*0,15</t>
  </si>
  <si>
    <t>(22+10)*2</t>
  </si>
  <si>
    <t>"pomocné lešení "100</t>
  </si>
  <si>
    <t>"viz. výkresy konektivity"50</t>
  </si>
  <si>
    <t>1,146*10 'Přepočtené koeficientem množství</t>
  </si>
  <si>
    <t>1,146*19 'Přepočtené koeficientem množství</t>
  </si>
  <si>
    <t>"zamalování poškozených míst po ukončení prací"100</t>
  </si>
  <si>
    <t>"zamalování poškozených míst po ukončení prací"50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</si>
</sst>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20201012001S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Rekostrukce a vybavení odborných učeben na ZŠ Slovenská - stavba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Karviná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27. 2. 2019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Karviná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ATRIS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ROUND(SUM(AG95:AG104),2)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ROUND(SUM(AS95:AS104),2)</f>
        <v>0</v>
      </c>
      <c r="AT94" s="113">
        <f>ROUND(SUM(AV94:AW94),2)</f>
        <v>0</v>
      </c>
      <c r="AU94" s="114">
        <f>ROUND(SUM(AU95:AU104),5)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ROUND(SUM(AZ95:AZ104),2)</f>
        <v>0</v>
      </c>
      <c r="BA94" s="113">
        <f>ROUND(SUM(BA95:BA104),2)</f>
        <v>0</v>
      </c>
      <c r="BB94" s="113">
        <f>ROUND(SUM(BB95:BB104),2)</f>
        <v>0</v>
      </c>
      <c r="BC94" s="113">
        <f>ROUND(SUM(BC95:BC104),2)</f>
        <v>0</v>
      </c>
      <c r="BD94" s="115">
        <f>ROUND(SUM(BD95:BD104),2)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19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Učebna dílny vč. be...'!J30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Učebna dílny vč. be...'!P133</f>
        <v>0</v>
      </c>
      <c r="AV95" s="127">
        <f>'001 - Učebna dílny vč. be...'!J33</f>
        <v>0</v>
      </c>
      <c r="AW95" s="127">
        <f>'001 - Učebna dílny vč. be...'!J34</f>
        <v>0</v>
      </c>
      <c r="AX95" s="127">
        <f>'001 - Učebna dílny vč. be...'!J35</f>
        <v>0</v>
      </c>
      <c r="AY95" s="127">
        <f>'001 - Učebna dílny vč. be...'!J36</f>
        <v>0</v>
      </c>
      <c r="AZ95" s="127">
        <f>'001 - Učebna dílny vč. be...'!F33</f>
        <v>0</v>
      </c>
      <c r="BA95" s="127">
        <f>'001 - Učebna dílny vč. be...'!F34</f>
        <v>0</v>
      </c>
      <c r="BB95" s="127">
        <f>'001 - Učebna dílny vč. be...'!F35</f>
        <v>0</v>
      </c>
      <c r="BC95" s="127">
        <f>'001 - Učebna dílny vč. be...'!F36</f>
        <v>0</v>
      </c>
      <c r="BD95" s="129">
        <f>'001 - Učebna dílny vč. be...'!F37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19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Zdravotechnika 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'002 - Zdravotechnika '!P126</f>
        <v>0</v>
      </c>
      <c r="AV96" s="127">
        <f>'002 - Zdravotechnika '!J33</f>
        <v>0</v>
      </c>
      <c r="AW96" s="127">
        <f>'002 - Zdravotechnika '!J34</f>
        <v>0</v>
      </c>
      <c r="AX96" s="127">
        <f>'002 - Zdravotechnika '!J35</f>
        <v>0</v>
      </c>
      <c r="AY96" s="127">
        <f>'002 - Zdravotechnika '!J36</f>
        <v>0</v>
      </c>
      <c r="AZ96" s="127">
        <f>'002 - Zdravotechnika '!F33</f>
        <v>0</v>
      </c>
      <c r="BA96" s="127">
        <f>'002 - Zdravotechnika '!F34</f>
        <v>0</v>
      </c>
      <c r="BB96" s="127">
        <f>'002 - Zdravotechnika '!F35</f>
        <v>0</v>
      </c>
      <c r="BC96" s="127">
        <f>'002 - Zdravotechnika '!F36</f>
        <v>0</v>
      </c>
      <c r="BD96" s="129">
        <f>'002 - Zdravotechnika 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19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Elektroinstalace'!J30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'003 - Elektroinstalace'!P122</f>
        <v>0</v>
      </c>
      <c r="AV97" s="127">
        <f>'003 - Elektroinstalace'!J33</f>
        <v>0</v>
      </c>
      <c r="AW97" s="127">
        <f>'003 - Elektroinstalace'!J34</f>
        <v>0</v>
      </c>
      <c r="AX97" s="127">
        <f>'003 - Elektroinstalace'!J35</f>
        <v>0</v>
      </c>
      <c r="AY97" s="127">
        <f>'003 - Elektroinstalace'!J36</f>
        <v>0</v>
      </c>
      <c r="AZ97" s="127">
        <f>'003 - Elektroinstalace'!F33</f>
        <v>0</v>
      </c>
      <c r="BA97" s="127">
        <f>'003 - Elektroinstalace'!F34</f>
        <v>0</v>
      </c>
      <c r="BB97" s="127">
        <f>'003 - Elektroinstalace'!F35</f>
        <v>0</v>
      </c>
      <c r="BC97" s="127">
        <f>'003 - Elektroinstalace'!F36</f>
        <v>0</v>
      </c>
      <c r="BD97" s="129">
        <f>'003 - Elektroinstalace'!F37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81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Vzduchotechnika'!J30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26">
        <v>0</v>
      </c>
      <c r="AT98" s="127">
        <f>ROUND(SUM(AV98:AW98),2)</f>
        <v>0</v>
      </c>
      <c r="AU98" s="128">
        <f>'004 - Vzduchotechnika'!P120</f>
        <v>0</v>
      </c>
      <c r="AV98" s="127">
        <f>'004 - Vzduchotechnika'!J33</f>
        <v>0</v>
      </c>
      <c r="AW98" s="127">
        <f>'004 - Vzduchotechnika'!J34</f>
        <v>0</v>
      </c>
      <c r="AX98" s="127">
        <f>'004 - Vzduchotechnika'!J35</f>
        <v>0</v>
      </c>
      <c r="AY98" s="127">
        <f>'004 - Vzduchotechnika'!J36</f>
        <v>0</v>
      </c>
      <c r="AZ98" s="127">
        <f>'004 - Vzduchotechnika'!F33</f>
        <v>0</v>
      </c>
      <c r="BA98" s="127">
        <f>'004 - Vzduchotechnika'!F34</f>
        <v>0</v>
      </c>
      <c r="BB98" s="127">
        <f>'004 - Vzduchotechnika'!F35</f>
        <v>0</v>
      </c>
      <c r="BC98" s="127">
        <f>'004 - Vzduchotechnika'!F36</f>
        <v>0</v>
      </c>
      <c r="BD98" s="129">
        <f>'004 - Vzduchotechnika'!F37</f>
        <v>0</v>
      </c>
      <c r="BE98" s="7"/>
      <c r="BT98" s="130" t="s">
        <v>85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87</v>
      </c>
    </row>
    <row r="99" s="7" customFormat="1" ht="24.75" customHeight="1">
      <c r="A99" s="118" t="s">
        <v>81</v>
      </c>
      <c r="B99" s="119"/>
      <c r="C99" s="120"/>
      <c r="D99" s="121" t="s">
        <v>97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'005 - Vedlejší a ostatní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84</v>
      </c>
      <c r="AR99" s="125"/>
      <c r="AS99" s="126">
        <v>0</v>
      </c>
      <c r="AT99" s="127">
        <f>ROUND(SUM(AV99:AW99),2)</f>
        <v>0</v>
      </c>
      <c r="AU99" s="128">
        <f>'005 - Vedlejší a ostatní ...'!P122</f>
        <v>0</v>
      </c>
      <c r="AV99" s="127">
        <f>'005 - Vedlejší a ostatní ...'!J33</f>
        <v>0</v>
      </c>
      <c r="AW99" s="127">
        <f>'005 - Vedlejší a ostatní ...'!J34</f>
        <v>0</v>
      </c>
      <c r="AX99" s="127">
        <f>'005 - Vedlejší a ostatní ...'!J35</f>
        <v>0</v>
      </c>
      <c r="AY99" s="127">
        <f>'005 - Vedlejší a ostatní ...'!J36</f>
        <v>0</v>
      </c>
      <c r="AZ99" s="127">
        <f>'005 - Vedlejší a ostatní ...'!F33</f>
        <v>0</v>
      </c>
      <c r="BA99" s="127">
        <f>'005 - Vedlejší a ostatní ...'!F34</f>
        <v>0</v>
      </c>
      <c r="BB99" s="127">
        <f>'005 - Vedlejší a ostatní ...'!F35</f>
        <v>0</v>
      </c>
      <c r="BC99" s="127">
        <f>'005 - Vedlejší a ostatní ...'!F36</f>
        <v>0</v>
      </c>
      <c r="BD99" s="129">
        <f>'005 - Vedlejší a ostatní ...'!F37</f>
        <v>0</v>
      </c>
      <c r="BE99" s="7"/>
      <c r="BT99" s="130" t="s">
        <v>85</v>
      </c>
      <c r="BV99" s="130" t="s">
        <v>79</v>
      </c>
      <c r="BW99" s="130" t="s">
        <v>99</v>
      </c>
      <c r="BX99" s="130" t="s">
        <v>5</v>
      </c>
      <c r="CL99" s="130" t="s">
        <v>1</v>
      </c>
      <c r="CM99" s="130" t="s">
        <v>87</v>
      </c>
    </row>
    <row r="100" s="7" customFormat="1" ht="24.75" customHeight="1">
      <c r="A100" s="118" t="s">
        <v>81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'006 - Vedlejší a ostatní 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84</v>
      </c>
      <c r="AR100" s="125"/>
      <c r="AS100" s="126">
        <v>0</v>
      </c>
      <c r="AT100" s="127">
        <f>ROUND(SUM(AV100:AW100),2)</f>
        <v>0</v>
      </c>
      <c r="AU100" s="128">
        <f>'006 - Vedlejší a ostatní ...'!P118</f>
        <v>0</v>
      </c>
      <c r="AV100" s="127">
        <f>'006 - Vedlejší a ostatní ...'!J33</f>
        <v>0</v>
      </c>
      <c r="AW100" s="127">
        <f>'006 - Vedlejší a ostatní ...'!J34</f>
        <v>0</v>
      </c>
      <c r="AX100" s="127">
        <f>'006 - Vedlejší a ostatní ...'!J35</f>
        <v>0</v>
      </c>
      <c r="AY100" s="127">
        <f>'006 - Vedlejší a ostatní ...'!J36</f>
        <v>0</v>
      </c>
      <c r="AZ100" s="127">
        <f>'006 - Vedlejší a ostatní ...'!F33</f>
        <v>0</v>
      </c>
      <c r="BA100" s="127">
        <f>'006 - Vedlejší a ostatní ...'!F34</f>
        <v>0</v>
      </c>
      <c r="BB100" s="127">
        <f>'006 - Vedlejší a ostatní ...'!F35</f>
        <v>0</v>
      </c>
      <c r="BC100" s="127">
        <f>'006 - Vedlejší a ostatní ...'!F36</f>
        <v>0</v>
      </c>
      <c r="BD100" s="129">
        <f>'006 - Vedlejší a ostatní ...'!F37</f>
        <v>0</v>
      </c>
      <c r="BE100" s="7"/>
      <c r="BT100" s="130" t="s">
        <v>85</v>
      </c>
      <c r="BV100" s="130" t="s">
        <v>79</v>
      </c>
      <c r="BW100" s="130" t="s">
        <v>102</v>
      </c>
      <c r="BX100" s="130" t="s">
        <v>5</v>
      </c>
      <c r="CL100" s="130" t="s">
        <v>1</v>
      </c>
      <c r="CM100" s="130" t="s">
        <v>87</v>
      </c>
    </row>
    <row r="101" s="7" customFormat="1" ht="16.5" customHeight="1">
      <c r="A101" s="118" t="s">
        <v>81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'007 - Konektivita - ZŠ 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84</v>
      </c>
      <c r="AR101" s="125"/>
      <c r="AS101" s="126">
        <v>0</v>
      </c>
      <c r="AT101" s="127">
        <f>ROUND(SUM(AV101:AW101),2)</f>
        <v>0</v>
      </c>
      <c r="AU101" s="128">
        <f>'007 - Konektivita - ZŠ '!P120</f>
        <v>0</v>
      </c>
      <c r="AV101" s="127">
        <f>'007 - Konektivita - ZŠ '!J33</f>
        <v>0</v>
      </c>
      <c r="AW101" s="127">
        <f>'007 - Konektivita - ZŠ '!J34</f>
        <v>0</v>
      </c>
      <c r="AX101" s="127">
        <f>'007 - Konektivita - ZŠ '!J35</f>
        <v>0</v>
      </c>
      <c r="AY101" s="127">
        <f>'007 - Konektivita - ZŠ '!J36</f>
        <v>0</v>
      </c>
      <c r="AZ101" s="127">
        <f>'007 - Konektivita - ZŠ '!F33</f>
        <v>0</v>
      </c>
      <c r="BA101" s="127">
        <f>'007 - Konektivita - ZŠ '!F34</f>
        <v>0</v>
      </c>
      <c r="BB101" s="127">
        <f>'007 - Konektivita - ZŠ '!F35</f>
        <v>0</v>
      </c>
      <c r="BC101" s="127">
        <f>'007 - Konektivita - ZŠ '!F36</f>
        <v>0</v>
      </c>
      <c r="BD101" s="129">
        <f>'007 - Konektivita - ZŠ '!F37</f>
        <v>0</v>
      </c>
      <c r="BE101" s="7"/>
      <c r="BT101" s="130" t="s">
        <v>85</v>
      </c>
      <c r="BV101" s="130" t="s">
        <v>79</v>
      </c>
      <c r="BW101" s="130" t="s">
        <v>105</v>
      </c>
      <c r="BX101" s="130" t="s">
        <v>5</v>
      </c>
      <c r="CL101" s="130" t="s">
        <v>1</v>
      </c>
      <c r="CM101" s="130" t="s">
        <v>87</v>
      </c>
    </row>
    <row r="102" s="7" customFormat="1" ht="16.5" customHeight="1">
      <c r="A102" s="118" t="s">
        <v>81</v>
      </c>
      <c r="B102" s="119"/>
      <c r="C102" s="120"/>
      <c r="D102" s="121" t="s">
        <v>106</v>
      </c>
      <c r="E102" s="121"/>
      <c r="F102" s="121"/>
      <c r="G102" s="121"/>
      <c r="H102" s="121"/>
      <c r="I102" s="122"/>
      <c r="J102" s="121" t="s">
        <v>107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'008 - Stavební práce pro ...'!J30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84</v>
      </c>
      <c r="AR102" s="125"/>
      <c r="AS102" s="126">
        <v>0</v>
      </c>
      <c r="AT102" s="127">
        <f>ROUND(SUM(AV102:AW102),2)</f>
        <v>0</v>
      </c>
      <c r="AU102" s="128">
        <f>'008 - Stavební práce pro ...'!P125</f>
        <v>0</v>
      </c>
      <c r="AV102" s="127">
        <f>'008 - Stavební práce pro ...'!J33</f>
        <v>0</v>
      </c>
      <c r="AW102" s="127">
        <f>'008 - Stavební práce pro ...'!J34</f>
        <v>0</v>
      </c>
      <c r="AX102" s="127">
        <f>'008 - Stavební práce pro ...'!J35</f>
        <v>0</v>
      </c>
      <c r="AY102" s="127">
        <f>'008 - Stavební práce pro ...'!J36</f>
        <v>0</v>
      </c>
      <c r="AZ102" s="127">
        <f>'008 - Stavební práce pro ...'!F33</f>
        <v>0</v>
      </c>
      <c r="BA102" s="127">
        <f>'008 - Stavební práce pro ...'!F34</f>
        <v>0</v>
      </c>
      <c r="BB102" s="127">
        <f>'008 - Stavební práce pro ...'!F35</f>
        <v>0</v>
      </c>
      <c r="BC102" s="127">
        <f>'008 - Stavební práce pro ...'!F36</f>
        <v>0</v>
      </c>
      <c r="BD102" s="129">
        <f>'008 - Stavební práce pro ...'!F37</f>
        <v>0</v>
      </c>
      <c r="BE102" s="7"/>
      <c r="BT102" s="130" t="s">
        <v>85</v>
      </c>
      <c r="BV102" s="130" t="s">
        <v>79</v>
      </c>
      <c r="BW102" s="130" t="s">
        <v>108</v>
      </c>
      <c r="BX102" s="130" t="s">
        <v>5</v>
      </c>
      <c r="CL102" s="130" t="s">
        <v>1</v>
      </c>
      <c r="CM102" s="130" t="s">
        <v>87</v>
      </c>
    </row>
    <row r="103" s="7" customFormat="1" ht="16.5" customHeight="1">
      <c r="A103" s="118" t="s">
        <v>81</v>
      </c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'009 - Konektivita MŠ 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84</v>
      </c>
      <c r="AR103" s="125"/>
      <c r="AS103" s="126">
        <v>0</v>
      </c>
      <c r="AT103" s="127">
        <f>ROUND(SUM(AV103:AW103),2)</f>
        <v>0</v>
      </c>
      <c r="AU103" s="128">
        <f>'009 - Konektivita MŠ '!P120</f>
        <v>0</v>
      </c>
      <c r="AV103" s="127">
        <f>'009 - Konektivita MŠ '!J33</f>
        <v>0</v>
      </c>
      <c r="AW103" s="127">
        <f>'009 - Konektivita MŠ '!J34</f>
        <v>0</v>
      </c>
      <c r="AX103" s="127">
        <f>'009 - Konektivita MŠ '!J35</f>
        <v>0</v>
      </c>
      <c r="AY103" s="127">
        <f>'009 - Konektivita MŠ '!J36</f>
        <v>0</v>
      </c>
      <c r="AZ103" s="127">
        <f>'009 - Konektivita MŠ '!F33</f>
        <v>0</v>
      </c>
      <c r="BA103" s="127">
        <f>'009 - Konektivita MŠ '!F34</f>
        <v>0</v>
      </c>
      <c r="BB103" s="127">
        <f>'009 - Konektivita MŠ '!F35</f>
        <v>0</v>
      </c>
      <c r="BC103" s="127">
        <f>'009 - Konektivita MŠ '!F36</f>
        <v>0</v>
      </c>
      <c r="BD103" s="129">
        <f>'009 - Konektivita MŠ '!F37</f>
        <v>0</v>
      </c>
      <c r="BE103" s="7"/>
      <c r="BT103" s="130" t="s">
        <v>85</v>
      </c>
      <c r="BV103" s="130" t="s">
        <v>79</v>
      </c>
      <c r="BW103" s="130" t="s">
        <v>111</v>
      </c>
      <c r="BX103" s="130" t="s">
        <v>5</v>
      </c>
      <c r="CL103" s="130" t="s">
        <v>1</v>
      </c>
      <c r="CM103" s="130" t="s">
        <v>87</v>
      </c>
    </row>
    <row r="104" s="7" customFormat="1" ht="16.5" customHeight="1">
      <c r="A104" s="118" t="s">
        <v>81</v>
      </c>
      <c r="B104" s="119"/>
      <c r="C104" s="120"/>
      <c r="D104" s="121" t="s">
        <v>112</v>
      </c>
      <c r="E104" s="121"/>
      <c r="F104" s="121"/>
      <c r="G104" s="121"/>
      <c r="H104" s="121"/>
      <c r="I104" s="122"/>
      <c r="J104" s="121" t="s">
        <v>113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'010 - Stavební práce pro ...'!J30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84</v>
      </c>
      <c r="AR104" s="125"/>
      <c r="AS104" s="131">
        <v>0</v>
      </c>
      <c r="AT104" s="132">
        <f>ROUND(SUM(AV104:AW104),2)</f>
        <v>0</v>
      </c>
      <c r="AU104" s="133">
        <f>'010 - Stavební práce pro ...'!P125</f>
        <v>0</v>
      </c>
      <c r="AV104" s="132">
        <f>'010 - Stavební práce pro ...'!J33</f>
        <v>0</v>
      </c>
      <c r="AW104" s="132">
        <f>'010 - Stavební práce pro ...'!J34</f>
        <v>0</v>
      </c>
      <c r="AX104" s="132">
        <f>'010 - Stavební práce pro ...'!J35</f>
        <v>0</v>
      </c>
      <c r="AY104" s="132">
        <f>'010 - Stavební práce pro ...'!J36</f>
        <v>0</v>
      </c>
      <c r="AZ104" s="132">
        <f>'010 - Stavební práce pro ...'!F33</f>
        <v>0</v>
      </c>
      <c r="BA104" s="132">
        <f>'010 - Stavební práce pro ...'!F34</f>
        <v>0</v>
      </c>
      <c r="BB104" s="132">
        <f>'010 - Stavební práce pro ...'!F35</f>
        <v>0</v>
      </c>
      <c r="BC104" s="132">
        <f>'010 - Stavební práce pro ...'!F36</f>
        <v>0</v>
      </c>
      <c r="BD104" s="134">
        <f>'010 - Stavební práce pro ...'!F37</f>
        <v>0</v>
      </c>
      <c r="BE104" s="7"/>
      <c r="BT104" s="130" t="s">
        <v>85</v>
      </c>
      <c r="BV104" s="130" t="s">
        <v>79</v>
      </c>
      <c r="BW104" s="130" t="s">
        <v>114</v>
      </c>
      <c r="BX104" s="130" t="s">
        <v>5</v>
      </c>
      <c r="CL104" s="130" t="s">
        <v>1</v>
      </c>
      <c r="CM104" s="130" t="s">
        <v>87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584HPA4ax6QUFHJxu0my4J3W/LEMvK+47r8s4duLj7lfpC4HI6SorXdJtCfZySXLPngy7yC/RhdibFCWcEbX3Q==" hashValue="jz8nI30ISuU1jEk8I0VVdUCHNv4ZaFTll6v6bIgo62TI0KMuopnSGzqkN06KziwFK7bW16RGgXMgIHRAJbHi8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01 - Učebna dílny vč. be...'!C2" display="/"/>
    <hyperlink ref="A96" location="'002 - Zdravotechnika '!C2" display="/"/>
    <hyperlink ref="A97" location="'003 - Elektroinstalace'!C2" display="/"/>
    <hyperlink ref="A98" location="'004 - Vzduchotechnika'!C2" display="/"/>
    <hyperlink ref="A99" location="'005 - Vedlejší a ostatní ...'!C2" display="/"/>
    <hyperlink ref="A100" location="'006 - Vedlejší a ostatní ...'!C2" display="/"/>
    <hyperlink ref="A101" location="'007 - Konektivita - ZŠ '!C2" display="/"/>
    <hyperlink ref="A102" location="'008 - Stavební práce pro ...'!C2" display="/"/>
    <hyperlink ref="A103" location="'009 - Konektivita MŠ '!C2" display="/"/>
    <hyperlink ref="A104" location="'010 - Stavební práce pr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1505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ROUND((SUM(BE120:BE162)),  2)</f>
        <v>0</v>
      </c>
      <c r="G33" s="37"/>
      <c r="H33" s="37"/>
      <c r="I33" s="154">
        <v>0.20999999999999999</v>
      </c>
      <c r="J33" s="153">
        <f>ROUND(((SUM(BE120:BE162))*I33),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ROUND((SUM(BF120:BF162)),  2)</f>
        <v>0</v>
      </c>
      <c r="G34" s="37"/>
      <c r="H34" s="37"/>
      <c r="I34" s="154">
        <v>0.14999999999999999</v>
      </c>
      <c r="J34" s="153">
        <f>ROUND(((SUM(BF120:BF162))*I34),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ROUND((SUM(BG120:BG162)),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ROUND((SUM(BH120:BH162)),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ROUND((SUM(BI120:BI162)),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009 - Konektivita MŠ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1299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1300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1301</v>
      </c>
      <c r="E99" s="187"/>
      <c r="F99" s="187"/>
      <c r="G99" s="187"/>
      <c r="H99" s="187"/>
      <c r="I99" s="187"/>
      <c r="J99" s="188">
        <f>J136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1302</v>
      </c>
      <c r="E100" s="187"/>
      <c r="F100" s="187"/>
      <c r="G100" s="187"/>
      <c r="H100" s="187"/>
      <c r="I100" s="187"/>
      <c r="J100" s="188">
        <f>J157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Rekostrukce a vybavení odborných učeben na ZŠ Slovenská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009 - Konektivita MŠ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141</v>
      </c>
      <c r="D119" s="193" t="s">
        <v>62</v>
      </c>
      <c r="E119" s="193" t="s">
        <v>58</v>
      </c>
      <c r="F119" s="193" t="s">
        <v>59</v>
      </c>
      <c r="G119" s="193" t="s">
        <v>142</v>
      </c>
      <c r="H119" s="193" t="s">
        <v>143</v>
      </c>
      <c r="I119" s="193" t="s">
        <v>144</v>
      </c>
      <c r="J119" s="193" t="s">
        <v>120</v>
      </c>
      <c r="K119" s="194" t="s">
        <v>145</v>
      </c>
      <c r="L119" s="195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936</v>
      </c>
      <c r="F121" s="204" t="s">
        <v>1303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P122+P136+P157</f>
        <v>0</v>
      </c>
      <c r="Q121" s="209"/>
      <c r="R121" s="210">
        <f>R122+R136+R157</f>
        <v>0</v>
      </c>
      <c r="S121" s="209"/>
      <c r="T121" s="211">
        <f>T122+T136+T157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155</v>
      </c>
      <c r="BK121" s="214">
        <f>BK122+BK136+BK157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1014</v>
      </c>
      <c r="F122" s="215" t="s">
        <v>1304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SUM(P123:P135)</f>
        <v>0</v>
      </c>
      <c r="Q122" s="209"/>
      <c r="R122" s="210">
        <f>SUM(R123:R135)</f>
        <v>0</v>
      </c>
      <c r="S122" s="209"/>
      <c r="T122" s="211">
        <f>SUM(T123:T135)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85</v>
      </c>
      <c r="AT122" s="213" t="s">
        <v>76</v>
      </c>
      <c r="AU122" s="213" t="s">
        <v>85</v>
      </c>
      <c r="AY122" s="212" t="s">
        <v>155</v>
      </c>
      <c r="BK122" s="214">
        <f>SUM(BK123:BK135)</f>
        <v>0</v>
      </c>
    </row>
    <row r="123" s="2" customFormat="1" ht="16.5" customHeight="1">
      <c r="A123" s="37"/>
      <c r="B123" s="38"/>
      <c r="C123" s="217" t="s">
        <v>85</v>
      </c>
      <c r="D123" s="217" t="s">
        <v>158</v>
      </c>
      <c r="E123" s="218" t="s">
        <v>1506</v>
      </c>
      <c r="F123" s="219" t="s">
        <v>1507</v>
      </c>
      <c r="G123" s="220" t="s">
        <v>946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163</v>
      </c>
      <c r="AT123" s="228" t="s">
        <v>158</v>
      </c>
      <c r="AU123" s="228" t="s">
        <v>87</v>
      </c>
      <c r="AY123" s="16" t="s">
        <v>155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163</v>
      </c>
      <c r="BM123" s="228" t="s">
        <v>87</v>
      </c>
    </row>
    <row r="124" s="2" customFormat="1">
      <c r="A124" s="37"/>
      <c r="B124" s="38"/>
      <c r="C124" s="217" t="s">
        <v>87</v>
      </c>
      <c r="D124" s="217" t="s">
        <v>158</v>
      </c>
      <c r="E124" s="218" t="s">
        <v>1309</v>
      </c>
      <c r="F124" s="219" t="s">
        <v>1310</v>
      </c>
      <c r="G124" s="220" t="s">
        <v>946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163</v>
      </c>
      <c r="AT124" s="228" t="s">
        <v>158</v>
      </c>
      <c r="AU124" s="228" t="s">
        <v>87</v>
      </c>
      <c r="AY124" s="16" t="s">
        <v>155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163</v>
      </c>
      <c r="BM124" s="228" t="s">
        <v>163</v>
      </c>
    </row>
    <row r="125" s="2" customFormat="1" ht="16.5" customHeight="1">
      <c r="A125" s="37"/>
      <c r="B125" s="38"/>
      <c r="C125" s="217" t="s">
        <v>156</v>
      </c>
      <c r="D125" s="217" t="s">
        <v>158</v>
      </c>
      <c r="E125" s="218" t="s">
        <v>1311</v>
      </c>
      <c r="F125" s="219" t="s">
        <v>1312</v>
      </c>
      <c r="G125" s="220" t="s">
        <v>946</v>
      </c>
      <c r="H125" s="221">
        <v>2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163</v>
      </c>
      <c r="AT125" s="228" t="s">
        <v>158</v>
      </c>
      <c r="AU125" s="228" t="s">
        <v>87</v>
      </c>
      <c r="AY125" s="16" t="s">
        <v>155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163</v>
      </c>
      <c r="BM125" s="228" t="s">
        <v>188</v>
      </c>
    </row>
    <row r="126" s="2" customFormat="1" ht="21.75" customHeight="1">
      <c r="A126" s="37"/>
      <c r="B126" s="38"/>
      <c r="C126" s="217" t="s">
        <v>163</v>
      </c>
      <c r="D126" s="217" t="s">
        <v>158</v>
      </c>
      <c r="E126" s="218" t="s">
        <v>1313</v>
      </c>
      <c r="F126" s="219" t="s">
        <v>1314</v>
      </c>
      <c r="G126" s="220" t="s">
        <v>946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163</v>
      </c>
      <c r="AT126" s="228" t="s">
        <v>158</v>
      </c>
      <c r="AU126" s="228" t="s">
        <v>87</v>
      </c>
      <c r="AY126" s="16" t="s">
        <v>155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163</v>
      </c>
      <c r="BM126" s="228" t="s">
        <v>198</v>
      </c>
    </row>
    <row r="127" s="2" customFormat="1" ht="16.5" customHeight="1">
      <c r="A127" s="37"/>
      <c r="B127" s="38"/>
      <c r="C127" s="217" t="s">
        <v>183</v>
      </c>
      <c r="D127" s="217" t="s">
        <v>158</v>
      </c>
      <c r="E127" s="218" t="s">
        <v>1315</v>
      </c>
      <c r="F127" s="219" t="s">
        <v>1316</v>
      </c>
      <c r="G127" s="220" t="s">
        <v>946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163</v>
      </c>
      <c r="AT127" s="228" t="s">
        <v>158</v>
      </c>
      <c r="AU127" s="228" t="s">
        <v>87</v>
      </c>
      <c r="AY127" s="16" t="s">
        <v>155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163</v>
      </c>
      <c r="BM127" s="228" t="s">
        <v>212</v>
      </c>
    </row>
    <row r="128" s="2" customFormat="1" ht="16.5" customHeight="1">
      <c r="A128" s="37"/>
      <c r="B128" s="38"/>
      <c r="C128" s="217" t="s">
        <v>188</v>
      </c>
      <c r="D128" s="217" t="s">
        <v>158</v>
      </c>
      <c r="E128" s="218" t="s">
        <v>1317</v>
      </c>
      <c r="F128" s="219" t="s">
        <v>1318</v>
      </c>
      <c r="G128" s="220" t="s">
        <v>946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163</v>
      </c>
      <c r="AT128" s="228" t="s">
        <v>158</v>
      </c>
      <c r="AU128" s="228" t="s">
        <v>87</v>
      </c>
      <c r="AY128" s="16" t="s">
        <v>155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163</v>
      </c>
      <c r="BM128" s="228" t="s">
        <v>221</v>
      </c>
    </row>
    <row r="129" s="2" customFormat="1" ht="16.5" customHeight="1">
      <c r="A129" s="37"/>
      <c r="B129" s="38"/>
      <c r="C129" s="217" t="s">
        <v>194</v>
      </c>
      <c r="D129" s="217" t="s">
        <v>158</v>
      </c>
      <c r="E129" s="218" t="s">
        <v>1319</v>
      </c>
      <c r="F129" s="219" t="s">
        <v>1320</v>
      </c>
      <c r="G129" s="220" t="s">
        <v>946</v>
      </c>
      <c r="H129" s="221">
        <v>28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87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230</v>
      </c>
    </row>
    <row r="130" s="2" customFormat="1" ht="16.5" customHeight="1">
      <c r="A130" s="37"/>
      <c r="B130" s="38"/>
      <c r="C130" s="217" t="s">
        <v>198</v>
      </c>
      <c r="D130" s="217" t="s">
        <v>158</v>
      </c>
      <c r="E130" s="218" t="s">
        <v>1321</v>
      </c>
      <c r="F130" s="219" t="s">
        <v>1322</v>
      </c>
      <c r="G130" s="220" t="s">
        <v>946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163</v>
      </c>
      <c r="AT130" s="228" t="s">
        <v>158</v>
      </c>
      <c r="AU130" s="228" t="s">
        <v>87</v>
      </c>
      <c r="AY130" s="16" t="s">
        <v>155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163</v>
      </c>
      <c r="BM130" s="228" t="s">
        <v>238</v>
      </c>
    </row>
    <row r="131" s="2" customFormat="1">
      <c r="A131" s="37"/>
      <c r="B131" s="38"/>
      <c r="C131" s="217" t="s">
        <v>207</v>
      </c>
      <c r="D131" s="217" t="s">
        <v>158</v>
      </c>
      <c r="E131" s="218" t="s">
        <v>1323</v>
      </c>
      <c r="F131" s="219" t="s">
        <v>1324</v>
      </c>
      <c r="G131" s="220" t="s">
        <v>946</v>
      </c>
      <c r="H131" s="221">
        <v>12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87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248</v>
      </c>
    </row>
    <row r="132" s="2" customFormat="1">
      <c r="A132" s="37"/>
      <c r="B132" s="38"/>
      <c r="C132" s="217" t="s">
        <v>212</v>
      </c>
      <c r="D132" s="217" t="s">
        <v>158</v>
      </c>
      <c r="E132" s="218" t="s">
        <v>1325</v>
      </c>
      <c r="F132" s="219" t="s">
        <v>1326</v>
      </c>
      <c r="G132" s="220" t="s">
        <v>946</v>
      </c>
      <c r="H132" s="221">
        <v>4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163</v>
      </c>
      <c r="AT132" s="228" t="s">
        <v>158</v>
      </c>
      <c r="AU132" s="228" t="s">
        <v>87</v>
      </c>
      <c r="AY132" s="16" t="s">
        <v>155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163</v>
      </c>
      <c r="BM132" s="228" t="s">
        <v>258</v>
      </c>
    </row>
    <row r="133" s="2" customFormat="1" ht="16.5" customHeight="1">
      <c r="A133" s="37"/>
      <c r="B133" s="38"/>
      <c r="C133" s="217" t="s">
        <v>217</v>
      </c>
      <c r="D133" s="217" t="s">
        <v>158</v>
      </c>
      <c r="E133" s="218" t="s">
        <v>1333</v>
      </c>
      <c r="F133" s="219" t="s">
        <v>1334</v>
      </c>
      <c r="G133" s="220" t="s">
        <v>946</v>
      </c>
      <c r="H133" s="221">
        <v>10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87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267</v>
      </c>
    </row>
    <row r="134" s="2" customFormat="1">
      <c r="A134" s="37"/>
      <c r="B134" s="38"/>
      <c r="C134" s="217" t="s">
        <v>221</v>
      </c>
      <c r="D134" s="217" t="s">
        <v>158</v>
      </c>
      <c r="E134" s="218" t="s">
        <v>1508</v>
      </c>
      <c r="F134" s="219" t="s">
        <v>1509</v>
      </c>
      <c r="G134" s="220" t="s">
        <v>1337</v>
      </c>
      <c r="H134" s="221">
        <v>20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163</v>
      </c>
      <c r="AT134" s="228" t="s">
        <v>158</v>
      </c>
      <c r="AU134" s="228" t="s">
        <v>87</v>
      </c>
      <c r="AY134" s="16" t="s">
        <v>155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163</v>
      </c>
      <c r="BM134" s="228" t="s">
        <v>276</v>
      </c>
    </row>
    <row r="135" s="2" customFormat="1">
      <c r="A135" s="37"/>
      <c r="B135" s="38"/>
      <c r="C135" s="217" t="s">
        <v>225</v>
      </c>
      <c r="D135" s="217" t="s">
        <v>158</v>
      </c>
      <c r="E135" s="218" t="s">
        <v>1338</v>
      </c>
      <c r="F135" s="219" t="s">
        <v>1339</v>
      </c>
      <c r="G135" s="220" t="s">
        <v>1337</v>
      </c>
      <c r="H135" s="221">
        <v>20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163</v>
      </c>
      <c r="AT135" s="228" t="s">
        <v>158</v>
      </c>
      <c r="AU135" s="228" t="s">
        <v>87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163</v>
      </c>
      <c r="BM135" s="228" t="s">
        <v>286</v>
      </c>
    </row>
    <row r="136" s="12" customFormat="1" ht="22.8" customHeight="1">
      <c r="A136" s="12"/>
      <c r="B136" s="201"/>
      <c r="C136" s="202"/>
      <c r="D136" s="203" t="s">
        <v>76</v>
      </c>
      <c r="E136" s="215" t="s">
        <v>1020</v>
      </c>
      <c r="F136" s="215" t="s">
        <v>1340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SUM(P137:P156)</f>
        <v>0</v>
      </c>
      <c r="Q136" s="209"/>
      <c r="R136" s="210">
        <f>SUM(R137:R156)</f>
        <v>0</v>
      </c>
      <c r="S136" s="209"/>
      <c r="T136" s="211">
        <f>SUM(T137:T156)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85</v>
      </c>
      <c r="AT136" s="213" t="s">
        <v>76</v>
      </c>
      <c r="AU136" s="213" t="s">
        <v>85</v>
      </c>
      <c r="AY136" s="212" t="s">
        <v>155</v>
      </c>
      <c r="BK136" s="214">
        <f>SUM(BK137:BK156)</f>
        <v>0</v>
      </c>
    </row>
    <row r="137" s="2" customFormat="1" ht="16.5" customHeight="1">
      <c r="A137" s="37"/>
      <c r="B137" s="38"/>
      <c r="C137" s="217" t="s">
        <v>230</v>
      </c>
      <c r="D137" s="217" t="s">
        <v>158</v>
      </c>
      <c r="E137" s="218" t="s">
        <v>1341</v>
      </c>
      <c r="F137" s="219" t="s">
        <v>1342</v>
      </c>
      <c r="G137" s="220" t="s">
        <v>180</v>
      </c>
      <c r="H137" s="221">
        <v>2240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163</v>
      </c>
      <c r="AT137" s="228" t="s">
        <v>158</v>
      </c>
      <c r="AU137" s="228" t="s">
        <v>87</v>
      </c>
      <c r="AY137" s="16" t="s">
        <v>155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163</v>
      </c>
      <c r="BM137" s="228" t="s">
        <v>297</v>
      </c>
    </row>
    <row r="138" s="2" customFormat="1" ht="16.5" customHeight="1">
      <c r="A138" s="37"/>
      <c r="B138" s="38"/>
      <c r="C138" s="217" t="s">
        <v>8</v>
      </c>
      <c r="D138" s="217" t="s">
        <v>158</v>
      </c>
      <c r="E138" s="218" t="s">
        <v>1343</v>
      </c>
      <c r="F138" s="219" t="s">
        <v>1344</v>
      </c>
      <c r="G138" s="220" t="s">
        <v>180</v>
      </c>
      <c r="H138" s="221">
        <v>40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87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310</v>
      </c>
    </row>
    <row r="139" s="2" customFormat="1" ht="16.5" customHeight="1">
      <c r="A139" s="37"/>
      <c r="B139" s="38"/>
      <c r="C139" s="217" t="s">
        <v>238</v>
      </c>
      <c r="D139" s="217" t="s">
        <v>158</v>
      </c>
      <c r="E139" s="218" t="s">
        <v>1347</v>
      </c>
      <c r="F139" s="219" t="s">
        <v>1348</v>
      </c>
      <c r="G139" s="220" t="s">
        <v>180</v>
      </c>
      <c r="H139" s="221">
        <v>50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163</v>
      </c>
      <c r="AT139" s="228" t="s">
        <v>158</v>
      </c>
      <c r="AU139" s="228" t="s">
        <v>87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163</v>
      </c>
      <c r="BM139" s="228" t="s">
        <v>320</v>
      </c>
    </row>
    <row r="140" s="2" customFormat="1" ht="16.5" customHeight="1">
      <c r="A140" s="37"/>
      <c r="B140" s="38"/>
      <c r="C140" s="217" t="s">
        <v>243</v>
      </c>
      <c r="D140" s="217" t="s">
        <v>158</v>
      </c>
      <c r="E140" s="218" t="s">
        <v>1349</v>
      </c>
      <c r="F140" s="219" t="s">
        <v>1350</v>
      </c>
      <c r="G140" s="220" t="s">
        <v>946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163</v>
      </c>
      <c r="AT140" s="228" t="s">
        <v>158</v>
      </c>
      <c r="AU140" s="228" t="s">
        <v>87</v>
      </c>
      <c r="AY140" s="16" t="s">
        <v>155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163</v>
      </c>
      <c r="BM140" s="228" t="s">
        <v>330</v>
      </c>
    </row>
    <row r="141" s="2" customFormat="1" ht="16.5" customHeight="1">
      <c r="A141" s="37"/>
      <c r="B141" s="38"/>
      <c r="C141" s="217" t="s">
        <v>248</v>
      </c>
      <c r="D141" s="217" t="s">
        <v>158</v>
      </c>
      <c r="E141" s="218" t="s">
        <v>1351</v>
      </c>
      <c r="F141" s="219" t="s">
        <v>1352</v>
      </c>
      <c r="G141" s="220" t="s">
        <v>180</v>
      </c>
      <c r="H141" s="221">
        <v>30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87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342</v>
      </c>
    </row>
    <row r="142" s="2" customFormat="1" ht="16.5" customHeight="1">
      <c r="A142" s="37"/>
      <c r="B142" s="38"/>
      <c r="C142" s="217" t="s">
        <v>253</v>
      </c>
      <c r="D142" s="217" t="s">
        <v>158</v>
      </c>
      <c r="E142" s="218" t="s">
        <v>1367</v>
      </c>
      <c r="F142" s="219" t="s">
        <v>1368</v>
      </c>
      <c r="G142" s="220" t="s">
        <v>180</v>
      </c>
      <c r="H142" s="221">
        <v>360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163</v>
      </c>
      <c r="AT142" s="228" t="s">
        <v>158</v>
      </c>
      <c r="AU142" s="228" t="s">
        <v>87</v>
      </c>
      <c r="AY142" s="16" t="s">
        <v>155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163</v>
      </c>
      <c r="BM142" s="228" t="s">
        <v>353</v>
      </c>
    </row>
    <row r="143" s="2" customFormat="1" ht="16.5" customHeight="1">
      <c r="A143" s="37"/>
      <c r="B143" s="38"/>
      <c r="C143" s="217" t="s">
        <v>258</v>
      </c>
      <c r="D143" s="217" t="s">
        <v>158</v>
      </c>
      <c r="E143" s="218" t="s">
        <v>1369</v>
      </c>
      <c r="F143" s="219" t="s">
        <v>1370</v>
      </c>
      <c r="G143" s="220" t="s">
        <v>180</v>
      </c>
      <c r="H143" s="221">
        <v>210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87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362</v>
      </c>
    </row>
    <row r="144" s="2" customFormat="1" ht="16.5" customHeight="1">
      <c r="A144" s="37"/>
      <c r="B144" s="38"/>
      <c r="C144" s="217" t="s">
        <v>7</v>
      </c>
      <c r="D144" s="217" t="s">
        <v>158</v>
      </c>
      <c r="E144" s="218" t="s">
        <v>1371</v>
      </c>
      <c r="F144" s="219" t="s">
        <v>1372</v>
      </c>
      <c r="G144" s="220" t="s">
        <v>180</v>
      </c>
      <c r="H144" s="221">
        <v>50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373</v>
      </c>
    </row>
    <row r="145" s="2" customFormat="1" ht="16.5" customHeight="1">
      <c r="A145" s="37"/>
      <c r="B145" s="38"/>
      <c r="C145" s="217" t="s">
        <v>267</v>
      </c>
      <c r="D145" s="217" t="s">
        <v>158</v>
      </c>
      <c r="E145" s="218" t="s">
        <v>1373</v>
      </c>
      <c r="F145" s="219" t="s">
        <v>1374</v>
      </c>
      <c r="G145" s="220" t="s">
        <v>180</v>
      </c>
      <c r="H145" s="221">
        <v>40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163</v>
      </c>
      <c r="AT145" s="228" t="s">
        <v>158</v>
      </c>
      <c r="AU145" s="228" t="s">
        <v>87</v>
      </c>
      <c r="AY145" s="16" t="s">
        <v>155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163</v>
      </c>
      <c r="BM145" s="228" t="s">
        <v>385</v>
      </c>
    </row>
    <row r="146" s="2" customFormat="1" ht="16.5" customHeight="1">
      <c r="A146" s="37"/>
      <c r="B146" s="38"/>
      <c r="C146" s="217" t="s">
        <v>271</v>
      </c>
      <c r="D146" s="217" t="s">
        <v>158</v>
      </c>
      <c r="E146" s="218" t="s">
        <v>1403</v>
      </c>
      <c r="F146" s="219" t="s">
        <v>1404</v>
      </c>
      <c r="G146" s="220" t="s">
        <v>946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87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398</v>
      </c>
    </row>
    <row r="147" s="2" customFormat="1" ht="16.5" customHeight="1">
      <c r="A147" s="37"/>
      <c r="B147" s="38"/>
      <c r="C147" s="217" t="s">
        <v>276</v>
      </c>
      <c r="D147" s="217" t="s">
        <v>158</v>
      </c>
      <c r="E147" s="218" t="s">
        <v>1405</v>
      </c>
      <c r="F147" s="219" t="s">
        <v>1510</v>
      </c>
      <c r="G147" s="220" t="s">
        <v>946</v>
      </c>
      <c r="H147" s="221">
        <v>32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163</v>
      </c>
      <c r="AT147" s="228" t="s">
        <v>158</v>
      </c>
      <c r="AU147" s="228" t="s">
        <v>87</v>
      </c>
      <c r="AY147" s="16" t="s">
        <v>155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163</v>
      </c>
      <c r="BM147" s="228" t="s">
        <v>408</v>
      </c>
    </row>
    <row r="148" s="2" customFormat="1" ht="16.5" customHeight="1">
      <c r="A148" s="37"/>
      <c r="B148" s="38"/>
      <c r="C148" s="217" t="s">
        <v>281</v>
      </c>
      <c r="D148" s="217" t="s">
        <v>158</v>
      </c>
      <c r="E148" s="218" t="s">
        <v>1407</v>
      </c>
      <c r="F148" s="219" t="s">
        <v>1511</v>
      </c>
      <c r="G148" s="220" t="s">
        <v>946</v>
      </c>
      <c r="H148" s="221">
        <v>14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163</v>
      </c>
      <c r="AT148" s="228" t="s">
        <v>158</v>
      </c>
      <c r="AU148" s="228" t="s">
        <v>87</v>
      </c>
      <c r="AY148" s="16" t="s">
        <v>155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163</v>
      </c>
      <c r="BM148" s="228" t="s">
        <v>421</v>
      </c>
    </row>
    <row r="149" s="2" customFormat="1" ht="16.5" customHeight="1">
      <c r="A149" s="37"/>
      <c r="B149" s="38"/>
      <c r="C149" s="217" t="s">
        <v>286</v>
      </c>
      <c r="D149" s="217" t="s">
        <v>158</v>
      </c>
      <c r="E149" s="218" t="s">
        <v>1409</v>
      </c>
      <c r="F149" s="219" t="s">
        <v>1512</v>
      </c>
      <c r="G149" s="220" t="s">
        <v>946</v>
      </c>
      <c r="H149" s="221">
        <v>4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431</v>
      </c>
    </row>
    <row r="150" s="2" customFormat="1" ht="16.5" customHeight="1">
      <c r="A150" s="37"/>
      <c r="B150" s="38"/>
      <c r="C150" s="217" t="s">
        <v>291</v>
      </c>
      <c r="D150" s="217" t="s">
        <v>158</v>
      </c>
      <c r="E150" s="218" t="s">
        <v>1411</v>
      </c>
      <c r="F150" s="219" t="s">
        <v>1513</v>
      </c>
      <c r="G150" s="220" t="s">
        <v>946</v>
      </c>
      <c r="H150" s="221">
        <v>26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87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440</v>
      </c>
    </row>
    <row r="151" s="2" customFormat="1" ht="16.5" customHeight="1">
      <c r="A151" s="37"/>
      <c r="B151" s="38"/>
      <c r="C151" s="217" t="s">
        <v>297</v>
      </c>
      <c r="D151" s="217" t="s">
        <v>158</v>
      </c>
      <c r="E151" s="218" t="s">
        <v>1413</v>
      </c>
      <c r="F151" s="219" t="s">
        <v>1514</v>
      </c>
      <c r="G151" s="220" t="s">
        <v>946</v>
      </c>
      <c r="H151" s="221">
        <v>18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163</v>
      </c>
      <c r="AT151" s="228" t="s">
        <v>158</v>
      </c>
      <c r="AU151" s="228" t="s">
        <v>87</v>
      </c>
      <c r="AY151" s="16" t="s">
        <v>155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163</v>
      </c>
      <c r="BM151" s="228" t="s">
        <v>449</v>
      </c>
    </row>
    <row r="152" s="2" customFormat="1" ht="16.5" customHeight="1">
      <c r="A152" s="37"/>
      <c r="B152" s="38"/>
      <c r="C152" s="217" t="s">
        <v>304</v>
      </c>
      <c r="D152" s="217" t="s">
        <v>158</v>
      </c>
      <c r="E152" s="218" t="s">
        <v>1415</v>
      </c>
      <c r="F152" s="219" t="s">
        <v>1416</v>
      </c>
      <c r="G152" s="220" t="s">
        <v>946</v>
      </c>
      <c r="H152" s="221">
        <v>16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87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460</v>
      </c>
    </row>
    <row r="153" s="2" customFormat="1" ht="16.5" customHeight="1">
      <c r="A153" s="37"/>
      <c r="B153" s="38"/>
      <c r="C153" s="217" t="s">
        <v>310</v>
      </c>
      <c r="D153" s="217" t="s">
        <v>158</v>
      </c>
      <c r="E153" s="218" t="s">
        <v>1417</v>
      </c>
      <c r="F153" s="219" t="s">
        <v>1418</v>
      </c>
      <c r="G153" s="220" t="s">
        <v>946</v>
      </c>
      <c r="H153" s="221">
        <v>3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469</v>
      </c>
    </row>
    <row r="154" s="2" customFormat="1">
      <c r="A154" s="37"/>
      <c r="B154" s="38"/>
      <c r="C154" s="217" t="s">
        <v>315</v>
      </c>
      <c r="D154" s="217" t="s">
        <v>158</v>
      </c>
      <c r="E154" s="218" t="s">
        <v>1419</v>
      </c>
      <c r="F154" s="219" t="s">
        <v>1420</v>
      </c>
      <c r="G154" s="220" t="s">
        <v>946</v>
      </c>
      <c r="H154" s="221">
        <v>4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163</v>
      </c>
      <c r="AT154" s="228" t="s">
        <v>158</v>
      </c>
      <c r="AU154" s="228" t="s">
        <v>87</v>
      </c>
      <c r="AY154" s="16" t="s">
        <v>155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163</v>
      </c>
      <c r="BM154" s="228" t="s">
        <v>480</v>
      </c>
    </row>
    <row r="155" s="2" customFormat="1" ht="66.75" customHeight="1">
      <c r="A155" s="37"/>
      <c r="B155" s="38"/>
      <c r="C155" s="217" t="s">
        <v>320</v>
      </c>
      <c r="D155" s="217" t="s">
        <v>158</v>
      </c>
      <c r="E155" s="218" t="s">
        <v>1421</v>
      </c>
      <c r="F155" s="219" t="s">
        <v>1422</v>
      </c>
      <c r="G155" s="220" t="s">
        <v>1337</v>
      </c>
      <c r="H155" s="221">
        <v>20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87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519</v>
      </c>
    </row>
    <row r="156" s="2" customFormat="1">
      <c r="A156" s="37"/>
      <c r="B156" s="38"/>
      <c r="C156" s="217" t="s">
        <v>324</v>
      </c>
      <c r="D156" s="217" t="s">
        <v>158</v>
      </c>
      <c r="E156" s="218" t="s">
        <v>1338</v>
      </c>
      <c r="F156" s="219" t="s">
        <v>1339</v>
      </c>
      <c r="G156" s="220" t="s">
        <v>1337</v>
      </c>
      <c r="H156" s="221">
        <v>20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163</v>
      </c>
      <c r="AT156" s="228" t="s">
        <v>158</v>
      </c>
      <c r="AU156" s="228" t="s">
        <v>87</v>
      </c>
      <c r="AY156" s="16" t="s">
        <v>155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163</v>
      </c>
      <c r="BM156" s="228" t="s">
        <v>529</v>
      </c>
    </row>
    <row r="157" s="12" customFormat="1" ht="22.8" customHeight="1">
      <c r="A157" s="12"/>
      <c r="B157" s="201"/>
      <c r="C157" s="202"/>
      <c r="D157" s="203" t="s">
        <v>76</v>
      </c>
      <c r="E157" s="215" t="s">
        <v>1039</v>
      </c>
      <c r="F157" s="215" t="s">
        <v>1432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SUM(P158:P162)</f>
        <v>0</v>
      </c>
      <c r="Q157" s="209"/>
      <c r="R157" s="210">
        <f>SUM(R158:R162)</f>
        <v>0</v>
      </c>
      <c r="S157" s="209"/>
      <c r="T157" s="211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85</v>
      </c>
      <c r="AT157" s="213" t="s">
        <v>76</v>
      </c>
      <c r="AU157" s="213" t="s">
        <v>85</v>
      </c>
      <c r="AY157" s="212" t="s">
        <v>155</v>
      </c>
      <c r="BK157" s="214">
        <f>SUM(BK158:BK162)</f>
        <v>0</v>
      </c>
    </row>
    <row r="158" s="2" customFormat="1" ht="16.5" customHeight="1">
      <c r="A158" s="37"/>
      <c r="B158" s="38"/>
      <c r="C158" s="217" t="s">
        <v>330</v>
      </c>
      <c r="D158" s="217" t="s">
        <v>158</v>
      </c>
      <c r="E158" s="218" t="s">
        <v>1435</v>
      </c>
      <c r="F158" s="219" t="s">
        <v>1436</v>
      </c>
      <c r="G158" s="220" t="s">
        <v>946</v>
      </c>
      <c r="H158" s="221">
        <v>28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163</v>
      </c>
      <c r="AT158" s="228" t="s">
        <v>158</v>
      </c>
      <c r="AU158" s="228" t="s">
        <v>87</v>
      </c>
      <c r="AY158" s="16" t="s">
        <v>155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163</v>
      </c>
      <c r="BM158" s="228" t="s">
        <v>538</v>
      </c>
    </row>
    <row r="159" s="2" customFormat="1" ht="16.5" customHeight="1">
      <c r="A159" s="37"/>
      <c r="B159" s="38"/>
      <c r="C159" s="217" t="s">
        <v>337</v>
      </c>
      <c r="D159" s="217" t="s">
        <v>158</v>
      </c>
      <c r="E159" s="218" t="s">
        <v>1439</v>
      </c>
      <c r="F159" s="219" t="s">
        <v>1440</v>
      </c>
      <c r="G159" s="220" t="s">
        <v>946</v>
      </c>
      <c r="H159" s="221">
        <v>1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163</v>
      </c>
      <c r="AT159" s="228" t="s">
        <v>158</v>
      </c>
      <c r="AU159" s="228" t="s">
        <v>87</v>
      </c>
      <c r="AY159" s="16" t="s">
        <v>155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163</v>
      </c>
      <c r="BM159" s="228" t="s">
        <v>547</v>
      </c>
    </row>
    <row r="160" s="2" customFormat="1" ht="16.5" customHeight="1">
      <c r="A160" s="37"/>
      <c r="B160" s="38"/>
      <c r="C160" s="217" t="s">
        <v>342</v>
      </c>
      <c r="D160" s="217" t="s">
        <v>158</v>
      </c>
      <c r="E160" s="218" t="s">
        <v>1441</v>
      </c>
      <c r="F160" s="219" t="s">
        <v>1442</v>
      </c>
      <c r="G160" s="220" t="s">
        <v>1337</v>
      </c>
      <c r="H160" s="221">
        <v>20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163</v>
      </c>
      <c r="AT160" s="228" t="s">
        <v>158</v>
      </c>
      <c r="AU160" s="228" t="s">
        <v>87</v>
      </c>
      <c r="AY160" s="16" t="s">
        <v>155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163</v>
      </c>
      <c r="BM160" s="228" t="s">
        <v>555</v>
      </c>
    </row>
    <row r="161" s="2" customFormat="1" ht="16.5" customHeight="1">
      <c r="A161" s="37"/>
      <c r="B161" s="38"/>
      <c r="C161" s="217" t="s">
        <v>349</v>
      </c>
      <c r="D161" s="217" t="s">
        <v>158</v>
      </c>
      <c r="E161" s="218" t="s">
        <v>1443</v>
      </c>
      <c r="F161" s="219" t="s">
        <v>1444</v>
      </c>
      <c r="G161" s="220" t="s">
        <v>1445</v>
      </c>
      <c r="H161" s="221">
        <v>1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163</v>
      </c>
      <c r="AT161" s="228" t="s">
        <v>158</v>
      </c>
      <c r="AU161" s="228" t="s">
        <v>87</v>
      </c>
      <c r="AY161" s="16" t="s">
        <v>155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163</v>
      </c>
      <c r="BM161" s="228" t="s">
        <v>565</v>
      </c>
    </row>
    <row r="162" s="2" customFormat="1" ht="16.5" customHeight="1">
      <c r="A162" s="37"/>
      <c r="B162" s="38"/>
      <c r="C162" s="217" t="s">
        <v>353</v>
      </c>
      <c r="D162" s="217" t="s">
        <v>158</v>
      </c>
      <c r="E162" s="218" t="s">
        <v>1515</v>
      </c>
      <c r="F162" s="219" t="s">
        <v>1447</v>
      </c>
      <c r="G162" s="220" t="s">
        <v>946</v>
      </c>
      <c r="H162" s="221">
        <v>1</v>
      </c>
      <c r="I162" s="222"/>
      <c r="J162" s="223">
        <f>ROUND(I162*H162,2)</f>
        <v>0</v>
      </c>
      <c r="K162" s="219" t="s">
        <v>1</v>
      </c>
      <c r="L162" s="43"/>
      <c r="M162" s="271" t="s">
        <v>1</v>
      </c>
      <c r="N162" s="272" t="s">
        <v>42</v>
      </c>
      <c r="O162" s="273"/>
      <c r="P162" s="274">
        <f>O162*H162</f>
        <v>0</v>
      </c>
      <c r="Q162" s="274">
        <v>0</v>
      </c>
      <c r="R162" s="274">
        <f>Q162*H162</f>
        <v>0</v>
      </c>
      <c r="S162" s="274">
        <v>0</v>
      </c>
      <c r="T162" s="27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163</v>
      </c>
      <c r="AT162" s="228" t="s">
        <v>158</v>
      </c>
      <c r="AU162" s="228" t="s">
        <v>87</v>
      </c>
      <c r="AY162" s="16" t="s">
        <v>155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163</v>
      </c>
      <c r="BM162" s="228" t="s">
        <v>573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QrqHBbTun60Dp+kg2KZHmRw8+cWXzOuoce35Q+/iAwlhv9wRTJRvCM31jGerXtyDj/ew/6NiVQZwIj3O3dyygg==" hashValue="ntZIldxmyInQJias1tG/2kAI9+mlasN9BgZx30pL9juddTV9H3Y1z7fy1rIjM3T3sy+uZ5qGtAm6AiDVyQ979w==" algorithmName="SHA-512" password="CC35"/>
  <autoFilter ref="C119:K1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1516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ROUND((SUM(BE125:BE168)),  2)</f>
        <v>0</v>
      </c>
      <c r="G33" s="37"/>
      <c r="H33" s="37"/>
      <c r="I33" s="154">
        <v>0.20999999999999999</v>
      </c>
      <c r="J33" s="153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ROUND((SUM(BF125:BF168)),  2)</f>
        <v>0</v>
      </c>
      <c r="G34" s="37"/>
      <c r="H34" s="37"/>
      <c r="I34" s="154">
        <v>0.14999999999999999</v>
      </c>
      <c r="J34" s="153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ROUND((SUM(BG125:BG168)),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ROUND((SUM(BH125:BH168)),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ROUND((SUM(BI125:BI168)),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010 - Stavební práce pro konektivitu - MŠ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1449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1450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715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127</v>
      </c>
      <c r="E102" s="187"/>
      <c r="F102" s="187"/>
      <c r="G102" s="187"/>
      <c r="H102" s="187"/>
      <c r="I102" s="187"/>
      <c r="J102" s="188">
        <f>J148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128</v>
      </c>
      <c r="E103" s="187"/>
      <c r="F103" s="187"/>
      <c r="G103" s="187"/>
      <c r="H103" s="187"/>
      <c r="I103" s="187"/>
      <c r="J103" s="188">
        <f>J156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129</v>
      </c>
      <c r="E104" s="181"/>
      <c r="F104" s="181"/>
      <c r="G104" s="181"/>
      <c r="H104" s="181"/>
      <c r="I104" s="181"/>
      <c r="J104" s="182">
        <f>J159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139</v>
      </c>
      <c r="E105" s="187"/>
      <c r="F105" s="187"/>
      <c r="G105" s="187"/>
      <c r="H105" s="187"/>
      <c r="I105" s="187"/>
      <c r="J105" s="188">
        <f>J160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Rekostrukce a vybavení odborných učeben na ZŠ Slovenská - stavba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010 - Stavební práce pro konektivitu - MŠ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27. 2. 2019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31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141</v>
      </c>
      <c r="D124" s="193" t="s">
        <v>62</v>
      </c>
      <c r="E124" s="193" t="s">
        <v>58</v>
      </c>
      <c r="F124" s="193" t="s">
        <v>59</v>
      </c>
      <c r="G124" s="193" t="s">
        <v>142</v>
      </c>
      <c r="H124" s="193" t="s">
        <v>143</v>
      </c>
      <c r="I124" s="193" t="s">
        <v>144</v>
      </c>
      <c r="J124" s="193" t="s">
        <v>120</v>
      </c>
      <c r="K124" s="194" t="s">
        <v>145</v>
      </c>
      <c r="L124" s="195"/>
      <c r="M124" s="99" t="s">
        <v>1</v>
      </c>
      <c r="N124" s="100" t="s">
        <v>41</v>
      </c>
      <c r="O124" s="100" t="s">
        <v>146</v>
      </c>
      <c r="P124" s="100" t="s">
        <v>147</v>
      </c>
      <c r="Q124" s="100" t="s">
        <v>148</v>
      </c>
      <c r="R124" s="100" t="s">
        <v>149</v>
      </c>
      <c r="S124" s="100" t="s">
        <v>150</v>
      </c>
      <c r="T124" s="101" t="s">
        <v>151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152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P126+P159</f>
        <v>0</v>
      </c>
      <c r="Q125" s="103"/>
      <c r="R125" s="198">
        <f>R126+R159</f>
        <v>1.5287549999999999</v>
      </c>
      <c r="S125" s="103"/>
      <c r="T125" s="199">
        <f>T126+T159</f>
        <v>1.1459999999999999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00">
        <f>BK126+BK159</f>
        <v>0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153</v>
      </c>
      <c r="F126" s="204" t="s">
        <v>154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P127+P130+P132+P140+P148+P156</f>
        <v>0</v>
      </c>
      <c r="Q126" s="209"/>
      <c r="R126" s="210">
        <f>R127+R130+R132+R140+R148+R156</f>
        <v>1.4967549999999998</v>
      </c>
      <c r="S126" s="209"/>
      <c r="T126" s="211">
        <f>T127+T130+T132+T140+T148+T156</f>
        <v>1.1459999999999999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85</v>
      </c>
      <c r="AT126" s="213" t="s">
        <v>76</v>
      </c>
      <c r="AU126" s="213" t="s">
        <v>77</v>
      </c>
      <c r="AY126" s="212" t="s">
        <v>155</v>
      </c>
      <c r="BK126" s="214">
        <f>BK127+BK130+BK132+BK140+BK148+BK156</f>
        <v>0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156</v>
      </c>
      <c r="F127" s="215" t="s">
        <v>157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SUM(P128:P129)</f>
        <v>0</v>
      </c>
      <c r="Q127" s="209"/>
      <c r="R127" s="210">
        <f>SUM(R128:R129)</f>
        <v>0.53003999999999996</v>
      </c>
      <c r="S127" s="209"/>
      <c r="T127" s="211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85</v>
      </c>
      <c r="AY127" s="212" t="s">
        <v>155</v>
      </c>
      <c r="BK127" s="214">
        <f>SUM(BK128:BK129)</f>
        <v>0</v>
      </c>
    </row>
    <row r="128" s="2" customFormat="1">
      <c r="A128" s="37"/>
      <c r="B128" s="38"/>
      <c r="C128" s="217" t="s">
        <v>85</v>
      </c>
      <c r="D128" s="217" t="s">
        <v>158</v>
      </c>
      <c r="E128" s="218" t="s">
        <v>1451</v>
      </c>
      <c r="F128" s="219" t="s">
        <v>1452</v>
      </c>
      <c r="G128" s="220" t="s">
        <v>345</v>
      </c>
      <c r="H128" s="221">
        <v>22</v>
      </c>
      <c r="I128" s="222"/>
      <c r="J128" s="223">
        <f>ROUND(I128*H128,2)</f>
        <v>0</v>
      </c>
      <c r="K128" s="219" t="s">
        <v>162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0.012619999999999999</v>
      </c>
      <c r="R128" s="226">
        <f>Q128*H128</f>
        <v>0.27764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163</v>
      </c>
      <c r="AT128" s="228" t="s">
        <v>158</v>
      </c>
      <c r="AU128" s="228" t="s">
        <v>87</v>
      </c>
      <c r="AY128" s="16" t="s">
        <v>155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163</v>
      </c>
      <c r="BM128" s="228" t="s">
        <v>1453</v>
      </c>
    </row>
    <row r="129" s="2" customFormat="1">
      <c r="A129" s="37"/>
      <c r="B129" s="38"/>
      <c r="C129" s="217" t="s">
        <v>87</v>
      </c>
      <c r="D129" s="217" t="s">
        <v>158</v>
      </c>
      <c r="E129" s="218" t="s">
        <v>1454</v>
      </c>
      <c r="F129" s="219" t="s">
        <v>1455</v>
      </c>
      <c r="G129" s="220" t="s">
        <v>345</v>
      </c>
      <c r="H129" s="221">
        <v>10</v>
      </c>
      <c r="I129" s="222"/>
      <c r="J129" s="223">
        <f>ROUND(I129*H129,2)</f>
        <v>0</v>
      </c>
      <c r="K129" s="219" t="s">
        <v>162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0.025239999999999999</v>
      </c>
      <c r="R129" s="226">
        <f>Q129*H129</f>
        <v>0.25239999999999996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87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1456</v>
      </c>
    </row>
    <row r="130" s="12" customFormat="1" ht="22.8" customHeight="1">
      <c r="A130" s="12"/>
      <c r="B130" s="201"/>
      <c r="C130" s="202"/>
      <c r="D130" s="203" t="s">
        <v>76</v>
      </c>
      <c r="E130" s="215" t="s">
        <v>163</v>
      </c>
      <c r="F130" s="215" t="s">
        <v>1457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0.078799999999999995</v>
      </c>
      <c r="S130" s="209"/>
      <c r="T130" s="21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85</v>
      </c>
      <c r="AT130" s="213" t="s">
        <v>76</v>
      </c>
      <c r="AU130" s="213" t="s">
        <v>85</v>
      </c>
      <c r="AY130" s="212" t="s">
        <v>155</v>
      </c>
      <c r="BK130" s="214">
        <f>BK131</f>
        <v>0</v>
      </c>
    </row>
    <row r="131" s="2" customFormat="1">
      <c r="A131" s="37"/>
      <c r="B131" s="38"/>
      <c r="C131" s="217" t="s">
        <v>156</v>
      </c>
      <c r="D131" s="217" t="s">
        <v>158</v>
      </c>
      <c r="E131" s="218" t="s">
        <v>1458</v>
      </c>
      <c r="F131" s="219" t="s">
        <v>1459</v>
      </c>
      <c r="G131" s="220" t="s">
        <v>345</v>
      </c>
      <c r="H131" s="221">
        <v>4</v>
      </c>
      <c r="I131" s="222"/>
      <c r="J131" s="223">
        <f>ROUND(I131*H131,2)</f>
        <v>0</v>
      </c>
      <c r="K131" s="219" t="s">
        <v>162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0.019699999999999999</v>
      </c>
      <c r="R131" s="226">
        <f>Q131*H131</f>
        <v>0.078799999999999995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87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1460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188</v>
      </c>
      <c r="F132" s="215" t="s">
        <v>1461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SUM(P133:P139)</f>
        <v>0</v>
      </c>
      <c r="Q132" s="209"/>
      <c r="R132" s="210">
        <f>SUM(R133:R139)</f>
        <v>0.86691499999999988</v>
      </c>
      <c r="S132" s="209"/>
      <c r="T132" s="211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85</v>
      </c>
      <c r="AT132" s="213" t="s">
        <v>76</v>
      </c>
      <c r="AU132" s="213" t="s">
        <v>85</v>
      </c>
      <c r="AY132" s="212" t="s">
        <v>155</v>
      </c>
      <c r="BK132" s="214">
        <f>SUM(BK133:BK139)</f>
        <v>0</v>
      </c>
    </row>
    <row r="133" s="2" customFormat="1">
      <c r="A133" s="37"/>
      <c r="B133" s="38"/>
      <c r="C133" s="217" t="s">
        <v>163</v>
      </c>
      <c r="D133" s="217" t="s">
        <v>158</v>
      </c>
      <c r="E133" s="218" t="s">
        <v>1462</v>
      </c>
      <c r="F133" s="219" t="s">
        <v>1463</v>
      </c>
      <c r="G133" s="220" t="s">
        <v>345</v>
      </c>
      <c r="H133" s="221">
        <v>4</v>
      </c>
      <c r="I133" s="222"/>
      <c r="J133" s="223">
        <f>ROUND(I133*H133,2)</f>
        <v>0</v>
      </c>
      <c r="K133" s="219" t="s">
        <v>162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0.0037000000000000002</v>
      </c>
      <c r="R133" s="226">
        <f>Q133*H133</f>
        <v>0.014800000000000001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87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1464</v>
      </c>
    </row>
    <row r="134" s="2" customFormat="1" ht="21.75" customHeight="1">
      <c r="A134" s="37"/>
      <c r="B134" s="38"/>
      <c r="C134" s="217" t="s">
        <v>183</v>
      </c>
      <c r="D134" s="217" t="s">
        <v>158</v>
      </c>
      <c r="E134" s="218" t="s">
        <v>213</v>
      </c>
      <c r="F134" s="219" t="s">
        <v>214</v>
      </c>
      <c r="G134" s="220" t="s">
        <v>171</v>
      </c>
      <c r="H134" s="221">
        <v>7.5</v>
      </c>
      <c r="I134" s="222"/>
      <c r="J134" s="223">
        <f>ROUND(I134*H134,2)</f>
        <v>0</v>
      </c>
      <c r="K134" s="219" t="s">
        <v>162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0.040000000000000001</v>
      </c>
      <c r="R134" s="226">
        <f>Q134*H134</f>
        <v>0.29999999999999999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163</v>
      </c>
      <c r="AT134" s="228" t="s">
        <v>158</v>
      </c>
      <c r="AU134" s="228" t="s">
        <v>87</v>
      </c>
      <c r="AY134" s="16" t="s">
        <v>155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163</v>
      </c>
      <c r="BM134" s="228" t="s">
        <v>1465</v>
      </c>
    </row>
    <row r="135" s="13" customFormat="1">
      <c r="A135" s="13"/>
      <c r="B135" s="230"/>
      <c r="C135" s="231"/>
      <c r="D135" s="232" t="s">
        <v>165</v>
      </c>
      <c r="E135" s="233" t="s">
        <v>1</v>
      </c>
      <c r="F135" s="234" t="s">
        <v>1517</v>
      </c>
      <c r="G135" s="231"/>
      <c r="H135" s="235">
        <v>7.5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165</v>
      </c>
      <c r="AU135" s="241" t="s">
        <v>87</v>
      </c>
      <c r="AV135" s="13" t="s">
        <v>87</v>
      </c>
      <c r="AW135" s="13" t="s">
        <v>33</v>
      </c>
      <c r="AX135" s="13" t="s">
        <v>85</v>
      </c>
      <c r="AY135" s="241" t="s">
        <v>155</v>
      </c>
    </row>
    <row r="136" s="2" customFormat="1">
      <c r="A136" s="37"/>
      <c r="B136" s="38"/>
      <c r="C136" s="217" t="s">
        <v>188</v>
      </c>
      <c r="D136" s="217" t="s">
        <v>158</v>
      </c>
      <c r="E136" s="218" t="s">
        <v>235</v>
      </c>
      <c r="F136" s="219" t="s">
        <v>236</v>
      </c>
      <c r="G136" s="220" t="s">
        <v>171</v>
      </c>
      <c r="H136" s="221">
        <v>7.5</v>
      </c>
      <c r="I136" s="222"/>
      <c r="J136" s="223">
        <f>ROUND(I136*H136,2)</f>
        <v>0</v>
      </c>
      <c r="K136" s="219" t="s">
        <v>162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0.041529999999999997</v>
      </c>
      <c r="R136" s="226">
        <f>Q136*H136</f>
        <v>0.311475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87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1467</v>
      </c>
    </row>
    <row r="137" s="13" customFormat="1">
      <c r="A137" s="13"/>
      <c r="B137" s="230"/>
      <c r="C137" s="231"/>
      <c r="D137" s="232" t="s">
        <v>165</v>
      </c>
      <c r="E137" s="233" t="s">
        <v>1</v>
      </c>
      <c r="F137" s="234" t="s">
        <v>1517</v>
      </c>
      <c r="G137" s="231"/>
      <c r="H137" s="235">
        <v>7.5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165</v>
      </c>
      <c r="AU137" s="241" t="s">
        <v>87</v>
      </c>
      <c r="AV137" s="13" t="s">
        <v>87</v>
      </c>
      <c r="AW137" s="13" t="s">
        <v>33</v>
      </c>
      <c r="AX137" s="13" t="s">
        <v>85</v>
      </c>
      <c r="AY137" s="241" t="s">
        <v>155</v>
      </c>
    </row>
    <row r="138" s="2" customFormat="1">
      <c r="A138" s="37"/>
      <c r="B138" s="38"/>
      <c r="C138" s="217" t="s">
        <v>194</v>
      </c>
      <c r="D138" s="217" t="s">
        <v>158</v>
      </c>
      <c r="E138" s="218" t="s">
        <v>1468</v>
      </c>
      <c r="F138" s="219" t="s">
        <v>1469</v>
      </c>
      <c r="G138" s="220" t="s">
        <v>345</v>
      </c>
      <c r="H138" s="221">
        <v>64</v>
      </c>
      <c r="I138" s="222"/>
      <c r="J138" s="223">
        <f>ROUND(I138*H138,2)</f>
        <v>0</v>
      </c>
      <c r="K138" s="219" t="s">
        <v>162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0.0037599999999999999</v>
      </c>
      <c r="R138" s="226">
        <f>Q138*H138</f>
        <v>0.24063999999999999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87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1470</v>
      </c>
    </row>
    <row r="139" s="13" customFormat="1">
      <c r="A139" s="13"/>
      <c r="B139" s="230"/>
      <c r="C139" s="231"/>
      <c r="D139" s="232" t="s">
        <v>165</v>
      </c>
      <c r="E139" s="233" t="s">
        <v>1</v>
      </c>
      <c r="F139" s="234" t="s">
        <v>1518</v>
      </c>
      <c r="G139" s="231"/>
      <c r="H139" s="235">
        <v>64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165</v>
      </c>
      <c r="AU139" s="241" t="s">
        <v>87</v>
      </c>
      <c r="AV139" s="13" t="s">
        <v>87</v>
      </c>
      <c r="AW139" s="13" t="s">
        <v>33</v>
      </c>
      <c r="AX139" s="13" t="s">
        <v>85</v>
      </c>
      <c r="AY139" s="241" t="s">
        <v>155</v>
      </c>
    </row>
    <row r="140" s="12" customFormat="1" ht="22.8" customHeight="1">
      <c r="A140" s="12"/>
      <c r="B140" s="201"/>
      <c r="C140" s="202"/>
      <c r="D140" s="203" t="s">
        <v>76</v>
      </c>
      <c r="E140" s="215" t="s">
        <v>207</v>
      </c>
      <c r="F140" s="215" t="s">
        <v>722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SUM(P141:P147)</f>
        <v>0</v>
      </c>
      <c r="Q140" s="209"/>
      <c r="R140" s="210">
        <f>SUM(R141:R147)</f>
        <v>0.021000000000000001</v>
      </c>
      <c r="S140" s="209"/>
      <c r="T140" s="211">
        <f>SUM(T141:T147)</f>
        <v>1.1459999999999999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85</v>
      </c>
      <c r="AT140" s="213" t="s">
        <v>76</v>
      </c>
      <c r="AU140" s="213" t="s">
        <v>85</v>
      </c>
      <c r="AY140" s="212" t="s">
        <v>155</v>
      </c>
      <c r="BK140" s="214">
        <f>SUM(BK141:BK147)</f>
        <v>0</v>
      </c>
    </row>
    <row r="141" s="2" customFormat="1" ht="33" customHeight="1">
      <c r="A141" s="37"/>
      <c r="B141" s="38"/>
      <c r="C141" s="217" t="s">
        <v>198</v>
      </c>
      <c r="D141" s="217" t="s">
        <v>158</v>
      </c>
      <c r="E141" s="218" t="s">
        <v>282</v>
      </c>
      <c r="F141" s="219" t="s">
        <v>283</v>
      </c>
      <c r="G141" s="220" t="s">
        <v>171</v>
      </c>
      <c r="H141" s="221">
        <v>100</v>
      </c>
      <c r="I141" s="222"/>
      <c r="J141" s="223">
        <f>ROUND(I141*H141,2)</f>
        <v>0</v>
      </c>
      <c r="K141" s="219" t="s">
        <v>162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0.00021000000000000001</v>
      </c>
      <c r="R141" s="226">
        <f>Q141*H141</f>
        <v>0.021000000000000001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87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1472</v>
      </c>
    </row>
    <row r="142" s="13" customFormat="1">
      <c r="A142" s="13"/>
      <c r="B142" s="230"/>
      <c r="C142" s="231"/>
      <c r="D142" s="232" t="s">
        <v>165</v>
      </c>
      <c r="E142" s="233" t="s">
        <v>1</v>
      </c>
      <c r="F142" s="234" t="s">
        <v>1519</v>
      </c>
      <c r="G142" s="231"/>
      <c r="H142" s="235">
        <v>100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165</v>
      </c>
      <c r="AU142" s="241" t="s">
        <v>87</v>
      </c>
      <c r="AV142" s="13" t="s">
        <v>87</v>
      </c>
      <c r="AW142" s="13" t="s">
        <v>33</v>
      </c>
      <c r="AX142" s="13" t="s">
        <v>85</v>
      </c>
      <c r="AY142" s="241" t="s">
        <v>155</v>
      </c>
    </row>
    <row r="143" s="2" customFormat="1">
      <c r="A143" s="37"/>
      <c r="B143" s="38"/>
      <c r="C143" s="217" t="s">
        <v>207</v>
      </c>
      <c r="D143" s="217" t="s">
        <v>158</v>
      </c>
      <c r="E143" s="218" t="s">
        <v>1474</v>
      </c>
      <c r="F143" s="219" t="s">
        <v>1475</v>
      </c>
      <c r="G143" s="220" t="s">
        <v>345</v>
      </c>
      <c r="H143" s="221">
        <v>22</v>
      </c>
      <c r="I143" s="222"/>
      <c r="J143" s="223">
        <f>ROUND(I143*H143,2)</f>
        <v>0</v>
      </c>
      <c r="K143" s="219" t="s">
        <v>162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0.017000000000000001</v>
      </c>
      <c r="T143" s="227">
        <f>S143*H143</f>
        <v>0.374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87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1476</v>
      </c>
    </row>
    <row r="144" s="2" customFormat="1">
      <c r="A144" s="37"/>
      <c r="B144" s="38"/>
      <c r="C144" s="217" t="s">
        <v>212</v>
      </c>
      <c r="D144" s="217" t="s">
        <v>158</v>
      </c>
      <c r="E144" s="218" t="s">
        <v>1477</v>
      </c>
      <c r="F144" s="219" t="s">
        <v>1478</v>
      </c>
      <c r="G144" s="220" t="s">
        <v>345</v>
      </c>
      <c r="H144" s="221">
        <v>10</v>
      </c>
      <c r="I144" s="222"/>
      <c r="J144" s="223">
        <f>ROUND(I144*H144,2)</f>
        <v>0</v>
      </c>
      <c r="K144" s="219" t="s">
        <v>162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0.034000000000000002</v>
      </c>
      <c r="T144" s="227">
        <f>S144*H144</f>
        <v>0.34000000000000002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1479</v>
      </c>
    </row>
    <row r="145" s="2" customFormat="1">
      <c r="A145" s="37"/>
      <c r="B145" s="38"/>
      <c r="C145" s="217" t="s">
        <v>217</v>
      </c>
      <c r="D145" s="217" t="s">
        <v>158</v>
      </c>
      <c r="E145" s="218" t="s">
        <v>1480</v>
      </c>
      <c r="F145" s="219" t="s">
        <v>1481</v>
      </c>
      <c r="G145" s="220" t="s">
        <v>345</v>
      </c>
      <c r="H145" s="221">
        <v>4</v>
      </c>
      <c r="I145" s="222"/>
      <c r="J145" s="223">
        <f>ROUND(I145*H145,2)</f>
        <v>0</v>
      </c>
      <c r="K145" s="219" t="s">
        <v>162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0.0080000000000000002</v>
      </c>
      <c r="T145" s="227">
        <f>S145*H145</f>
        <v>0.032000000000000001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163</v>
      </c>
      <c r="AT145" s="228" t="s">
        <v>158</v>
      </c>
      <c r="AU145" s="228" t="s">
        <v>87</v>
      </c>
      <c r="AY145" s="16" t="s">
        <v>155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163</v>
      </c>
      <c r="BM145" s="228" t="s">
        <v>1482</v>
      </c>
    </row>
    <row r="146" s="2" customFormat="1">
      <c r="A146" s="37"/>
      <c r="B146" s="38"/>
      <c r="C146" s="217" t="s">
        <v>221</v>
      </c>
      <c r="D146" s="217" t="s">
        <v>158</v>
      </c>
      <c r="E146" s="218" t="s">
        <v>1483</v>
      </c>
      <c r="F146" s="219" t="s">
        <v>1484</v>
      </c>
      <c r="G146" s="220" t="s">
        <v>180</v>
      </c>
      <c r="H146" s="221">
        <v>50</v>
      </c>
      <c r="I146" s="222"/>
      <c r="J146" s="223">
        <f>ROUND(I146*H146,2)</f>
        <v>0</v>
      </c>
      <c r="K146" s="219" t="s">
        <v>162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0.0080000000000000002</v>
      </c>
      <c r="T146" s="227">
        <f>S146*H146</f>
        <v>0.40000000000000002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87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1485</v>
      </c>
    </row>
    <row r="147" s="13" customFormat="1">
      <c r="A147" s="13"/>
      <c r="B147" s="230"/>
      <c r="C147" s="231"/>
      <c r="D147" s="232" t="s">
        <v>165</v>
      </c>
      <c r="E147" s="233" t="s">
        <v>1</v>
      </c>
      <c r="F147" s="234" t="s">
        <v>1520</v>
      </c>
      <c r="G147" s="231"/>
      <c r="H147" s="235">
        <v>50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165</v>
      </c>
      <c r="AU147" s="241" t="s">
        <v>87</v>
      </c>
      <c r="AV147" s="13" t="s">
        <v>87</v>
      </c>
      <c r="AW147" s="13" t="s">
        <v>33</v>
      </c>
      <c r="AX147" s="13" t="s">
        <v>85</v>
      </c>
      <c r="AY147" s="241" t="s">
        <v>155</v>
      </c>
    </row>
    <row r="148" s="12" customFormat="1" ht="22.8" customHeight="1">
      <c r="A148" s="12"/>
      <c r="B148" s="201"/>
      <c r="C148" s="202"/>
      <c r="D148" s="203" t="s">
        <v>76</v>
      </c>
      <c r="E148" s="215" t="s">
        <v>347</v>
      </c>
      <c r="F148" s="215" t="s">
        <v>348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SUM(P149:P155)</f>
        <v>0</v>
      </c>
      <c r="Q148" s="209"/>
      <c r="R148" s="210">
        <f>SUM(R149:R155)</f>
        <v>0</v>
      </c>
      <c r="S148" s="209"/>
      <c r="T148" s="21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85</v>
      </c>
      <c r="AT148" s="213" t="s">
        <v>76</v>
      </c>
      <c r="AU148" s="213" t="s">
        <v>85</v>
      </c>
      <c r="AY148" s="212" t="s">
        <v>155</v>
      </c>
      <c r="BK148" s="214">
        <f>SUM(BK149:BK155)</f>
        <v>0</v>
      </c>
    </row>
    <row r="149" s="2" customFormat="1">
      <c r="A149" s="37"/>
      <c r="B149" s="38"/>
      <c r="C149" s="217" t="s">
        <v>225</v>
      </c>
      <c r="D149" s="217" t="s">
        <v>158</v>
      </c>
      <c r="E149" s="218" t="s">
        <v>350</v>
      </c>
      <c r="F149" s="219" t="s">
        <v>351</v>
      </c>
      <c r="G149" s="220" t="s">
        <v>161</v>
      </c>
      <c r="H149" s="221">
        <v>1.1459999999999999</v>
      </c>
      <c r="I149" s="222"/>
      <c r="J149" s="223">
        <f>ROUND(I149*H149,2)</f>
        <v>0</v>
      </c>
      <c r="K149" s="219" t="s">
        <v>162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1487</v>
      </c>
    </row>
    <row r="150" s="2" customFormat="1" ht="33" customHeight="1">
      <c r="A150" s="37"/>
      <c r="B150" s="38"/>
      <c r="C150" s="217" t="s">
        <v>230</v>
      </c>
      <c r="D150" s="217" t="s">
        <v>158</v>
      </c>
      <c r="E150" s="218" t="s">
        <v>354</v>
      </c>
      <c r="F150" s="219" t="s">
        <v>355</v>
      </c>
      <c r="G150" s="220" t="s">
        <v>161</v>
      </c>
      <c r="H150" s="221">
        <v>11.460000000000001</v>
      </c>
      <c r="I150" s="222"/>
      <c r="J150" s="223">
        <f>ROUND(I150*H150,2)</f>
        <v>0</v>
      </c>
      <c r="K150" s="219" t="s">
        <v>162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87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1488</v>
      </c>
    </row>
    <row r="151" s="13" customFormat="1">
      <c r="A151" s="13"/>
      <c r="B151" s="230"/>
      <c r="C151" s="231"/>
      <c r="D151" s="232" t="s">
        <v>165</v>
      </c>
      <c r="E151" s="231"/>
      <c r="F151" s="234" t="s">
        <v>1521</v>
      </c>
      <c r="G151" s="231"/>
      <c r="H151" s="235">
        <v>11.460000000000001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165</v>
      </c>
      <c r="AU151" s="241" t="s">
        <v>87</v>
      </c>
      <c r="AV151" s="13" t="s">
        <v>87</v>
      </c>
      <c r="AW151" s="13" t="s">
        <v>4</v>
      </c>
      <c r="AX151" s="13" t="s">
        <v>85</v>
      </c>
      <c r="AY151" s="241" t="s">
        <v>155</v>
      </c>
    </row>
    <row r="152" s="2" customFormat="1">
      <c r="A152" s="37"/>
      <c r="B152" s="38"/>
      <c r="C152" s="217" t="s">
        <v>8</v>
      </c>
      <c r="D152" s="217" t="s">
        <v>158</v>
      </c>
      <c r="E152" s="218" t="s">
        <v>359</v>
      </c>
      <c r="F152" s="219" t="s">
        <v>360</v>
      </c>
      <c r="G152" s="220" t="s">
        <v>161</v>
      </c>
      <c r="H152" s="221">
        <v>1.1459999999999999</v>
      </c>
      <c r="I152" s="222"/>
      <c r="J152" s="223">
        <f>ROUND(I152*H152,2)</f>
        <v>0</v>
      </c>
      <c r="K152" s="219" t="s">
        <v>162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87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1490</v>
      </c>
    </row>
    <row r="153" s="2" customFormat="1">
      <c r="A153" s="37"/>
      <c r="B153" s="38"/>
      <c r="C153" s="217" t="s">
        <v>238</v>
      </c>
      <c r="D153" s="217" t="s">
        <v>158</v>
      </c>
      <c r="E153" s="218" t="s">
        <v>363</v>
      </c>
      <c r="F153" s="219" t="s">
        <v>364</v>
      </c>
      <c r="G153" s="220" t="s">
        <v>161</v>
      </c>
      <c r="H153" s="221">
        <v>21.774000000000001</v>
      </c>
      <c r="I153" s="222"/>
      <c r="J153" s="223">
        <f>ROUND(I153*H153,2)</f>
        <v>0</v>
      </c>
      <c r="K153" s="219" t="s">
        <v>162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1491</v>
      </c>
    </row>
    <row r="154" s="13" customFormat="1">
      <c r="A154" s="13"/>
      <c r="B154" s="230"/>
      <c r="C154" s="231"/>
      <c r="D154" s="232" t="s">
        <v>165</v>
      </c>
      <c r="E154" s="231"/>
      <c r="F154" s="234" t="s">
        <v>1522</v>
      </c>
      <c r="G154" s="231"/>
      <c r="H154" s="235">
        <v>21.774000000000001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165</v>
      </c>
      <c r="AU154" s="241" t="s">
        <v>87</v>
      </c>
      <c r="AV154" s="13" t="s">
        <v>87</v>
      </c>
      <c r="AW154" s="13" t="s">
        <v>4</v>
      </c>
      <c r="AX154" s="13" t="s">
        <v>85</v>
      </c>
      <c r="AY154" s="241" t="s">
        <v>155</v>
      </c>
    </row>
    <row r="155" s="2" customFormat="1">
      <c r="A155" s="37"/>
      <c r="B155" s="38"/>
      <c r="C155" s="217" t="s">
        <v>243</v>
      </c>
      <c r="D155" s="217" t="s">
        <v>158</v>
      </c>
      <c r="E155" s="218" t="s">
        <v>368</v>
      </c>
      <c r="F155" s="219" t="s">
        <v>369</v>
      </c>
      <c r="G155" s="220" t="s">
        <v>161</v>
      </c>
      <c r="H155" s="221">
        <v>1.1459999999999999</v>
      </c>
      <c r="I155" s="222"/>
      <c r="J155" s="223">
        <f>ROUND(I155*H155,2)</f>
        <v>0</v>
      </c>
      <c r="K155" s="219" t="s">
        <v>327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87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1493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371</v>
      </c>
      <c r="F156" s="215" t="s">
        <v>372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SUM(P157:P158)</f>
        <v>0</v>
      </c>
      <c r="Q156" s="209"/>
      <c r="R156" s="210">
        <f>SUM(R157:R158)</f>
        <v>0</v>
      </c>
      <c r="S156" s="209"/>
      <c r="T156" s="21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85</v>
      </c>
      <c r="AT156" s="213" t="s">
        <v>76</v>
      </c>
      <c r="AU156" s="213" t="s">
        <v>85</v>
      </c>
      <c r="AY156" s="212" t="s">
        <v>155</v>
      </c>
      <c r="BK156" s="214">
        <f>SUM(BK157:BK158)</f>
        <v>0</v>
      </c>
    </row>
    <row r="157" s="2" customFormat="1" ht="16.5" customHeight="1">
      <c r="A157" s="37"/>
      <c r="B157" s="38"/>
      <c r="C157" s="217" t="s">
        <v>248</v>
      </c>
      <c r="D157" s="217" t="s">
        <v>158</v>
      </c>
      <c r="E157" s="218" t="s">
        <v>374</v>
      </c>
      <c r="F157" s="219" t="s">
        <v>375</v>
      </c>
      <c r="G157" s="220" t="s">
        <v>161</v>
      </c>
      <c r="H157" s="221">
        <v>1.4970000000000001</v>
      </c>
      <c r="I157" s="222"/>
      <c r="J157" s="223">
        <f>ROUND(I157*H157,2)</f>
        <v>0</v>
      </c>
      <c r="K157" s="219" t="s">
        <v>162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163</v>
      </c>
      <c r="AT157" s="228" t="s">
        <v>158</v>
      </c>
      <c r="AU157" s="228" t="s">
        <v>87</v>
      </c>
      <c r="AY157" s="16" t="s">
        <v>155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163</v>
      </c>
      <c r="BM157" s="228" t="s">
        <v>1494</v>
      </c>
    </row>
    <row r="158" s="2" customFormat="1">
      <c r="A158" s="37"/>
      <c r="B158" s="38"/>
      <c r="C158" s="217" t="s">
        <v>253</v>
      </c>
      <c r="D158" s="217" t="s">
        <v>158</v>
      </c>
      <c r="E158" s="218" t="s">
        <v>378</v>
      </c>
      <c r="F158" s="219" t="s">
        <v>379</v>
      </c>
      <c r="G158" s="220" t="s">
        <v>161</v>
      </c>
      <c r="H158" s="221">
        <v>1.4970000000000001</v>
      </c>
      <c r="I158" s="222"/>
      <c r="J158" s="223">
        <f>ROUND(I158*H158,2)</f>
        <v>0</v>
      </c>
      <c r="K158" s="219" t="s">
        <v>162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163</v>
      </c>
      <c r="AT158" s="228" t="s">
        <v>158</v>
      </c>
      <c r="AU158" s="228" t="s">
        <v>87</v>
      </c>
      <c r="AY158" s="16" t="s">
        <v>155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163</v>
      </c>
      <c r="BM158" s="228" t="s">
        <v>1495</v>
      </c>
    </row>
    <row r="159" s="12" customFormat="1" ht="25.92" customHeight="1">
      <c r="A159" s="12"/>
      <c r="B159" s="201"/>
      <c r="C159" s="202"/>
      <c r="D159" s="203" t="s">
        <v>76</v>
      </c>
      <c r="E159" s="204" t="s">
        <v>381</v>
      </c>
      <c r="F159" s="204" t="s">
        <v>382</v>
      </c>
      <c r="G159" s="202"/>
      <c r="H159" s="202"/>
      <c r="I159" s="205"/>
      <c r="J159" s="206">
        <f>BK159</f>
        <v>0</v>
      </c>
      <c r="K159" s="202"/>
      <c r="L159" s="207"/>
      <c r="M159" s="208"/>
      <c r="N159" s="209"/>
      <c r="O159" s="209"/>
      <c r="P159" s="210">
        <f>P160</f>
        <v>0</v>
      </c>
      <c r="Q159" s="209"/>
      <c r="R159" s="210">
        <f>R160</f>
        <v>0.032000000000000001</v>
      </c>
      <c r="S159" s="209"/>
      <c r="T159" s="21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87</v>
      </c>
      <c r="AT159" s="213" t="s">
        <v>76</v>
      </c>
      <c r="AU159" s="213" t="s">
        <v>77</v>
      </c>
      <c r="AY159" s="212" t="s">
        <v>155</v>
      </c>
      <c r="BK159" s="214">
        <f>BK160</f>
        <v>0</v>
      </c>
    </row>
    <row r="160" s="12" customFormat="1" ht="22.8" customHeight="1">
      <c r="A160" s="12"/>
      <c r="B160" s="201"/>
      <c r="C160" s="202"/>
      <c r="D160" s="203" t="s">
        <v>76</v>
      </c>
      <c r="E160" s="215" t="s">
        <v>692</v>
      </c>
      <c r="F160" s="215" t="s">
        <v>693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SUM(P161:P168)</f>
        <v>0</v>
      </c>
      <c r="Q160" s="209"/>
      <c r="R160" s="210">
        <f>SUM(R161:R168)</f>
        <v>0.032000000000000001</v>
      </c>
      <c r="S160" s="209"/>
      <c r="T160" s="211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87</v>
      </c>
      <c r="AT160" s="213" t="s">
        <v>76</v>
      </c>
      <c r="AU160" s="213" t="s">
        <v>85</v>
      </c>
      <c r="AY160" s="212" t="s">
        <v>155</v>
      </c>
      <c r="BK160" s="214">
        <f>SUM(BK161:BK168)</f>
        <v>0</v>
      </c>
    </row>
    <row r="161" s="2" customFormat="1">
      <c r="A161" s="37"/>
      <c r="B161" s="38"/>
      <c r="C161" s="217" t="s">
        <v>258</v>
      </c>
      <c r="D161" s="217" t="s">
        <v>158</v>
      </c>
      <c r="E161" s="218" t="s">
        <v>700</v>
      </c>
      <c r="F161" s="219" t="s">
        <v>701</v>
      </c>
      <c r="G161" s="220" t="s">
        <v>171</v>
      </c>
      <c r="H161" s="221">
        <v>100</v>
      </c>
      <c r="I161" s="222"/>
      <c r="J161" s="223">
        <f>ROUND(I161*H161,2)</f>
        <v>0</v>
      </c>
      <c r="K161" s="219" t="s">
        <v>162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0.00021000000000000001</v>
      </c>
      <c r="R161" s="226">
        <f>Q161*H161</f>
        <v>0.021000000000000001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238</v>
      </c>
      <c r="AT161" s="228" t="s">
        <v>158</v>
      </c>
      <c r="AU161" s="228" t="s">
        <v>87</v>
      </c>
      <c r="AY161" s="16" t="s">
        <v>155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238</v>
      </c>
      <c r="BM161" s="228" t="s">
        <v>1496</v>
      </c>
    </row>
    <row r="162" s="13" customFormat="1">
      <c r="A162" s="13"/>
      <c r="B162" s="230"/>
      <c r="C162" s="231"/>
      <c r="D162" s="232" t="s">
        <v>165</v>
      </c>
      <c r="E162" s="233" t="s">
        <v>1</v>
      </c>
      <c r="F162" s="234" t="s">
        <v>1523</v>
      </c>
      <c r="G162" s="231"/>
      <c r="H162" s="235">
        <v>100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165</v>
      </c>
      <c r="AU162" s="241" t="s">
        <v>87</v>
      </c>
      <c r="AV162" s="13" t="s">
        <v>87</v>
      </c>
      <c r="AW162" s="13" t="s">
        <v>33</v>
      </c>
      <c r="AX162" s="13" t="s">
        <v>85</v>
      </c>
      <c r="AY162" s="241" t="s">
        <v>155</v>
      </c>
    </row>
    <row r="163" s="2" customFormat="1">
      <c r="A163" s="37"/>
      <c r="B163" s="38"/>
      <c r="C163" s="217" t="s">
        <v>7</v>
      </c>
      <c r="D163" s="217" t="s">
        <v>158</v>
      </c>
      <c r="E163" s="218" t="s">
        <v>705</v>
      </c>
      <c r="F163" s="219" t="s">
        <v>706</v>
      </c>
      <c r="G163" s="220" t="s">
        <v>171</v>
      </c>
      <c r="H163" s="221">
        <v>50</v>
      </c>
      <c r="I163" s="222"/>
      <c r="J163" s="223">
        <f>ROUND(I163*H163,2)</f>
        <v>0</v>
      </c>
      <c r="K163" s="219" t="s">
        <v>162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0.00020000000000000001</v>
      </c>
      <c r="R163" s="226">
        <f>Q163*H163</f>
        <v>0.01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238</v>
      </c>
      <c r="AT163" s="228" t="s">
        <v>158</v>
      </c>
      <c r="AU163" s="228" t="s">
        <v>87</v>
      </c>
      <c r="AY163" s="16" t="s">
        <v>155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238</v>
      </c>
      <c r="BM163" s="228" t="s">
        <v>1498</v>
      </c>
    </row>
    <row r="164" s="13" customFormat="1">
      <c r="A164" s="13"/>
      <c r="B164" s="230"/>
      <c r="C164" s="231"/>
      <c r="D164" s="232" t="s">
        <v>165</v>
      </c>
      <c r="E164" s="233" t="s">
        <v>1</v>
      </c>
      <c r="F164" s="234" t="s">
        <v>1524</v>
      </c>
      <c r="G164" s="231"/>
      <c r="H164" s="235">
        <v>50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165</v>
      </c>
      <c r="AU164" s="241" t="s">
        <v>87</v>
      </c>
      <c r="AV164" s="13" t="s">
        <v>87</v>
      </c>
      <c r="AW164" s="13" t="s">
        <v>33</v>
      </c>
      <c r="AX164" s="13" t="s">
        <v>85</v>
      </c>
      <c r="AY164" s="241" t="s">
        <v>155</v>
      </c>
    </row>
    <row r="165" s="2" customFormat="1" ht="33" customHeight="1">
      <c r="A165" s="37"/>
      <c r="B165" s="38"/>
      <c r="C165" s="217" t="s">
        <v>267</v>
      </c>
      <c r="D165" s="217" t="s">
        <v>158</v>
      </c>
      <c r="E165" s="218" t="s">
        <v>1500</v>
      </c>
      <c r="F165" s="219" t="s">
        <v>1501</v>
      </c>
      <c r="G165" s="220" t="s">
        <v>171</v>
      </c>
      <c r="H165" s="221">
        <v>100</v>
      </c>
      <c r="I165" s="222"/>
      <c r="J165" s="223">
        <f>ROUND(I165*H165,2)</f>
        <v>0</v>
      </c>
      <c r="K165" s="219" t="s">
        <v>162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1.0000000000000001E-05</v>
      </c>
      <c r="R165" s="226">
        <f>Q165*H165</f>
        <v>0.001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238</v>
      </c>
      <c r="AT165" s="228" t="s">
        <v>158</v>
      </c>
      <c r="AU165" s="228" t="s">
        <v>87</v>
      </c>
      <c r="AY165" s="16" t="s">
        <v>155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238</v>
      </c>
      <c r="BM165" s="228" t="s">
        <v>1502</v>
      </c>
    </row>
    <row r="166" s="13" customFormat="1">
      <c r="A166" s="13"/>
      <c r="B166" s="230"/>
      <c r="C166" s="231"/>
      <c r="D166" s="232" t="s">
        <v>165</v>
      </c>
      <c r="E166" s="233" t="s">
        <v>1</v>
      </c>
      <c r="F166" s="234" t="s">
        <v>1523</v>
      </c>
      <c r="G166" s="231"/>
      <c r="H166" s="235">
        <v>100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165</v>
      </c>
      <c r="AU166" s="241" t="s">
        <v>87</v>
      </c>
      <c r="AV166" s="13" t="s">
        <v>87</v>
      </c>
      <c r="AW166" s="13" t="s">
        <v>33</v>
      </c>
      <c r="AX166" s="13" t="s">
        <v>85</v>
      </c>
      <c r="AY166" s="241" t="s">
        <v>155</v>
      </c>
    </row>
    <row r="167" s="2" customFormat="1" ht="21.75" customHeight="1">
      <c r="A167" s="37"/>
      <c r="B167" s="38"/>
      <c r="C167" s="217" t="s">
        <v>271</v>
      </c>
      <c r="D167" s="217" t="s">
        <v>158</v>
      </c>
      <c r="E167" s="218" t="s">
        <v>710</v>
      </c>
      <c r="F167" s="219" t="s">
        <v>711</v>
      </c>
      <c r="G167" s="220" t="s">
        <v>171</v>
      </c>
      <c r="H167" s="221">
        <v>50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238</v>
      </c>
      <c r="AT167" s="228" t="s">
        <v>158</v>
      </c>
      <c r="AU167" s="228" t="s">
        <v>87</v>
      </c>
      <c r="AY167" s="16" t="s">
        <v>155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238</v>
      </c>
      <c r="BM167" s="228" t="s">
        <v>1503</v>
      </c>
    </row>
    <row r="168" s="13" customFormat="1">
      <c r="A168" s="13"/>
      <c r="B168" s="230"/>
      <c r="C168" s="231"/>
      <c r="D168" s="232" t="s">
        <v>165</v>
      </c>
      <c r="E168" s="233" t="s">
        <v>1</v>
      </c>
      <c r="F168" s="234" t="s">
        <v>1524</v>
      </c>
      <c r="G168" s="231"/>
      <c r="H168" s="235">
        <v>50</v>
      </c>
      <c r="I168" s="236"/>
      <c r="J168" s="231"/>
      <c r="K168" s="231"/>
      <c r="L168" s="237"/>
      <c r="M168" s="268"/>
      <c r="N168" s="269"/>
      <c r="O168" s="269"/>
      <c r="P168" s="269"/>
      <c r="Q168" s="269"/>
      <c r="R168" s="269"/>
      <c r="S168" s="269"/>
      <c r="T168" s="27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165</v>
      </c>
      <c r="AU168" s="241" t="s">
        <v>87</v>
      </c>
      <c r="AV168" s="13" t="s">
        <v>87</v>
      </c>
      <c r="AW168" s="13" t="s">
        <v>33</v>
      </c>
      <c r="AX168" s="13" t="s">
        <v>85</v>
      </c>
      <c r="AY168" s="241" t="s">
        <v>155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lEKhmZNU0JwKeIQohF9bonj68lqh2j2TaW8jTUfcWKT88bsLGMJ5tXDcfx0tex+tHP+gezOpA1gG2e7I6lx6pQ==" hashValue="dgaPipw685XwR1FbuCgD+7Eq0CJf+j58ni1j6AX2Cgn3bWrWZZoKvYqtVAOWP7YJi3sABiRClrD5HbvxUKhX2A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30" customHeight="1">
      <c r="A9" s="37"/>
      <c r="B9" s="43"/>
      <c r="C9" s="37"/>
      <c r="D9" s="37"/>
      <c r="E9" s="141" t="s">
        <v>117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ROUND((SUM(BE133:BE397)),  2)</f>
        <v>0</v>
      </c>
      <c r="G33" s="37"/>
      <c r="H33" s="37"/>
      <c r="I33" s="154">
        <v>0.20999999999999999</v>
      </c>
      <c r="J33" s="153">
        <f>ROUND(((SUM(BE133:BE397))*I33),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ROUND((SUM(BF133:BF397)),  2)</f>
        <v>0</v>
      </c>
      <c r="G34" s="37"/>
      <c r="H34" s="37"/>
      <c r="I34" s="154">
        <v>0.14999999999999999</v>
      </c>
      <c r="J34" s="153">
        <f>ROUND(((SUM(BF133:BF397))*I34),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ROUND((SUM(BG133:BG397)),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ROUND((SUM(BH133:BH397)),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ROUND((SUM(BI133:BI397)),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 xml:space="preserve">001 - Učebna dílny vč. bezbariérového WC, kabinetu a skladu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125</v>
      </c>
      <c r="E99" s="187"/>
      <c r="F99" s="187"/>
      <c r="G99" s="187"/>
      <c r="H99" s="187"/>
      <c r="I99" s="187"/>
      <c r="J99" s="188">
        <f>J148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126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127</v>
      </c>
      <c r="E101" s="187"/>
      <c r="F101" s="187"/>
      <c r="G101" s="187"/>
      <c r="H101" s="187"/>
      <c r="I101" s="187"/>
      <c r="J101" s="188">
        <f>J236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128</v>
      </c>
      <c r="E102" s="187"/>
      <c r="F102" s="187"/>
      <c r="G102" s="187"/>
      <c r="H102" s="187"/>
      <c r="I102" s="187"/>
      <c r="J102" s="188">
        <f>J244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129</v>
      </c>
      <c r="E103" s="181"/>
      <c r="F103" s="181"/>
      <c r="G103" s="181"/>
      <c r="H103" s="181"/>
      <c r="I103" s="181"/>
      <c r="J103" s="182">
        <f>J247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130</v>
      </c>
      <c r="E104" s="187"/>
      <c r="F104" s="187"/>
      <c r="G104" s="187"/>
      <c r="H104" s="187"/>
      <c r="I104" s="187"/>
      <c r="J104" s="188">
        <f>J248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131</v>
      </c>
      <c r="E105" s="187"/>
      <c r="F105" s="187"/>
      <c r="G105" s="187"/>
      <c r="H105" s="187"/>
      <c r="I105" s="187"/>
      <c r="J105" s="188">
        <f>J264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132</v>
      </c>
      <c r="E106" s="187"/>
      <c r="F106" s="187"/>
      <c r="G106" s="187"/>
      <c r="H106" s="187"/>
      <c r="I106" s="187"/>
      <c r="J106" s="188">
        <f>J276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133</v>
      </c>
      <c r="E107" s="187"/>
      <c r="F107" s="187"/>
      <c r="G107" s="187"/>
      <c r="H107" s="187"/>
      <c r="I107" s="187"/>
      <c r="J107" s="188">
        <f>J281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134</v>
      </c>
      <c r="E108" s="187"/>
      <c r="F108" s="187"/>
      <c r="G108" s="187"/>
      <c r="H108" s="187"/>
      <c r="I108" s="187"/>
      <c r="J108" s="188">
        <f>J295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135</v>
      </c>
      <c r="E109" s="187"/>
      <c r="F109" s="187"/>
      <c r="G109" s="187"/>
      <c r="H109" s="187"/>
      <c r="I109" s="187"/>
      <c r="J109" s="188">
        <f>J324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136</v>
      </c>
      <c r="E110" s="187"/>
      <c r="F110" s="187"/>
      <c r="G110" s="187"/>
      <c r="H110" s="187"/>
      <c r="I110" s="187"/>
      <c r="J110" s="188">
        <f>J335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137</v>
      </c>
      <c r="E111" s="187"/>
      <c r="F111" s="187"/>
      <c r="G111" s="187"/>
      <c r="H111" s="187"/>
      <c r="I111" s="187"/>
      <c r="J111" s="188">
        <f>J360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138</v>
      </c>
      <c r="E112" s="187"/>
      <c r="F112" s="187"/>
      <c r="G112" s="187"/>
      <c r="H112" s="187"/>
      <c r="I112" s="187"/>
      <c r="J112" s="188">
        <f>J370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139</v>
      </c>
      <c r="E113" s="187"/>
      <c r="F113" s="187"/>
      <c r="G113" s="187"/>
      <c r="H113" s="187"/>
      <c r="I113" s="187"/>
      <c r="J113" s="188">
        <f>J372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140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6.25" customHeight="1">
      <c r="A123" s="37"/>
      <c r="B123" s="38"/>
      <c r="C123" s="39"/>
      <c r="D123" s="39"/>
      <c r="E123" s="173" t="str">
        <f>E7</f>
        <v>Rekostrukce a vybavení odborných učeben na ZŠ Slovenská - stavba</v>
      </c>
      <c r="F123" s="31"/>
      <c r="G123" s="31"/>
      <c r="H123" s="31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30" customHeight="1">
      <c r="A125" s="37"/>
      <c r="B125" s="38"/>
      <c r="C125" s="39"/>
      <c r="D125" s="39"/>
      <c r="E125" s="75" t="str">
        <f>E9</f>
        <v xml:space="preserve">001 - Učebna dílny vč. bezbariérového WC, kabinetu a skladu 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9"/>
      <c r="E127" s="39"/>
      <c r="F127" s="26" t="str">
        <f>F12</f>
        <v>Karviná</v>
      </c>
      <c r="G127" s="39"/>
      <c r="H127" s="39"/>
      <c r="I127" s="31" t="s">
        <v>23</v>
      </c>
      <c r="J127" s="78" t="str">
        <f>IF(J12="","",J12)</f>
        <v>27. 2. 2019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25</v>
      </c>
      <c r="D129" s="39"/>
      <c r="E129" s="39"/>
      <c r="F129" s="26" t="str">
        <f>E15</f>
        <v>Statutární město Karviná</v>
      </c>
      <c r="G129" s="39"/>
      <c r="H129" s="39"/>
      <c r="I129" s="31" t="s">
        <v>31</v>
      </c>
      <c r="J129" s="35" t="str">
        <f>E21</f>
        <v>ATRIS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9"/>
      <c r="E130" s="39"/>
      <c r="F130" s="26" t="str">
        <f>IF(E18="","",E18)</f>
        <v>Vyplň údaj</v>
      </c>
      <c r="G130" s="39"/>
      <c r="H130" s="39"/>
      <c r="I130" s="31" t="s">
        <v>34</v>
      </c>
      <c r="J130" s="35" t="str">
        <f>E24</f>
        <v>Barbora Kyšková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0"/>
      <c r="B132" s="191"/>
      <c r="C132" s="192" t="s">
        <v>141</v>
      </c>
      <c r="D132" s="193" t="s">
        <v>62</v>
      </c>
      <c r="E132" s="193" t="s">
        <v>58</v>
      </c>
      <c r="F132" s="193" t="s">
        <v>59</v>
      </c>
      <c r="G132" s="193" t="s">
        <v>142</v>
      </c>
      <c r="H132" s="193" t="s">
        <v>143</v>
      </c>
      <c r="I132" s="193" t="s">
        <v>144</v>
      </c>
      <c r="J132" s="193" t="s">
        <v>120</v>
      </c>
      <c r="K132" s="194" t="s">
        <v>145</v>
      </c>
      <c r="L132" s="195"/>
      <c r="M132" s="99" t="s">
        <v>1</v>
      </c>
      <c r="N132" s="100" t="s">
        <v>41</v>
      </c>
      <c r="O132" s="100" t="s">
        <v>146</v>
      </c>
      <c r="P132" s="100" t="s">
        <v>147</v>
      </c>
      <c r="Q132" s="100" t="s">
        <v>148</v>
      </c>
      <c r="R132" s="100" t="s">
        <v>149</v>
      </c>
      <c r="S132" s="100" t="s">
        <v>150</v>
      </c>
      <c r="T132" s="101" t="s">
        <v>151</v>
      </c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="2" customFormat="1" ht="22.8" customHeight="1">
      <c r="A133" s="37"/>
      <c r="B133" s="38"/>
      <c r="C133" s="106" t="s">
        <v>152</v>
      </c>
      <c r="D133" s="39"/>
      <c r="E133" s="39"/>
      <c r="F133" s="39"/>
      <c r="G133" s="39"/>
      <c r="H133" s="39"/>
      <c r="I133" s="39"/>
      <c r="J133" s="196">
        <f>BK133</f>
        <v>0</v>
      </c>
      <c r="K133" s="39"/>
      <c r="L133" s="43"/>
      <c r="M133" s="102"/>
      <c r="N133" s="197"/>
      <c r="O133" s="103"/>
      <c r="P133" s="198">
        <f>P134+P247</f>
        <v>0</v>
      </c>
      <c r="Q133" s="103"/>
      <c r="R133" s="198">
        <f>R134+R247</f>
        <v>41.904131870000001</v>
      </c>
      <c r="S133" s="103"/>
      <c r="T133" s="199">
        <f>T134+T247</f>
        <v>85.761231400000014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76</v>
      </c>
      <c r="AU133" s="16" t="s">
        <v>122</v>
      </c>
      <c r="BK133" s="200">
        <f>BK134+BK247</f>
        <v>0</v>
      </c>
    </row>
    <row r="134" s="12" customFormat="1" ht="25.92" customHeight="1">
      <c r="A134" s="12"/>
      <c r="B134" s="201"/>
      <c r="C134" s="202"/>
      <c r="D134" s="203" t="s">
        <v>76</v>
      </c>
      <c r="E134" s="204" t="s">
        <v>153</v>
      </c>
      <c r="F134" s="204" t="s">
        <v>154</v>
      </c>
      <c r="G134" s="202"/>
      <c r="H134" s="202"/>
      <c r="I134" s="205"/>
      <c r="J134" s="206">
        <f>BK134</f>
        <v>0</v>
      </c>
      <c r="K134" s="202"/>
      <c r="L134" s="207"/>
      <c r="M134" s="208"/>
      <c r="N134" s="209"/>
      <c r="O134" s="209"/>
      <c r="P134" s="210">
        <f>P135+P148+P204+P236+P244</f>
        <v>0</v>
      </c>
      <c r="Q134" s="209"/>
      <c r="R134" s="210">
        <f>R135+R148+R204+R236+R244</f>
        <v>37.989160890000001</v>
      </c>
      <c r="S134" s="209"/>
      <c r="T134" s="211">
        <f>T135+T148+T204+T236+T244</f>
        <v>81.104711000000009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85</v>
      </c>
      <c r="AT134" s="213" t="s">
        <v>76</v>
      </c>
      <c r="AU134" s="213" t="s">
        <v>77</v>
      </c>
      <c r="AY134" s="212" t="s">
        <v>155</v>
      </c>
      <c r="BK134" s="214">
        <f>BK135+BK148+BK204+BK236+BK244</f>
        <v>0</v>
      </c>
    </row>
    <row r="135" s="12" customFormat="1" ht="22.8" customHeight="1">
      <c r="A135" s="12"/>
      <c r="B135" s="201"/>
      <c r="C135" s="202"/>
      <c r="D135" s="203" t="s">
        <v>76</v>
      </c>
      <c r="E135" s="215" t="s">
        <v>156</v>
      </c>
      <c r="F135" s="215" t="s">
        <v>157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SUM(P136:P147)</f>
        <v>0</v>
      </c>
      <c r="Q135" s="209"/>
      <c r="R135" s="210">
        <f>SUM(R136:R147)</f>
        <v>3.1026238299999997</v>
      </c>
      <c r="S135" s="209"/>
      <c r="T135" s="211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85</v>
      </c>
      <c r="AT135" s="213" t="s">
        <v>76</v>
      </c>
      <c r="AU135" s="213" t="s">
        <v>85</v>
      </c>
      <c r="AY135" s="212" t="s">
        <v>155</v>
      </c>
      <c r="BK135" s="214">
        <f>SUM(BK136:BK147)</f>
        <v>0</v>
      </c>
    </row>
    <row r="136" s="2" customFormat="1">
      <c r="A136" s="37"/>
      <c r="B136" s="38"/>
      <c r="C136" s="217" t="s">
        <v>85</v>
      </c>
      <c r="D136" s="217" t="s">
        <v>158</v>
      </c>
      <c r="E136" s="218" t="s">
        <v>159</v>
      </c>
      <c r="F136" s="219" t="s">
        <v>160</v>
      </c>
      <c r="G136" s="220" t="s">
        <v>161</v>
      </c>
      <c r="H136" s="221">
        <v>0.079000000000000001</v>
      </c>
      <c r="I136" s="222"/>
      <c r="J136" s="223">
        <f>ROUND(I136*H136,2)</f>
        <v>0</v>
      </c>
      <c r="K136" s="219" t="s">
        <v>162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1.0900000000000001</v>
      </c>
      <c r="R136" s="226">
        <f>Q136*H136</f>
        <v>0.086110000000000006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87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164</v>
      </c>
    </row>
    <row r="137" s="13" customFormat="1">
      <c r="A137" s="13"/>
      <c r="B137" s="230"/>
      <c r="C137" s="231"/>
      <c r="D137" s="232" t="s">
        <v>165</v>
      </c>
      <c r="E137" s="233" t="s">
        <v>1</v>
      </c>
      <c r="F137" s="234" t="s">
        <v>166</v>
      </c>
      <c r="G137" s="231"/>
      <c r="H137" s="235">
        <v>0.017000000000000001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165</v>
      </c>
      <c r="AU137" s="241" t="s">
        <v>87</v>
      </c>
      <c r="AV137" s="13" t="s">
        <v>87</v>
      </c>
      <c r="AW137" s="13" t="s">
        <v>33</v>
      </c>
      <c r="AX137" s="13" t="s">
        <v>77</v>
      </c>
      <c r="AY137" s="241" t="s">
        <v>155</v>
      </c>
    </row>
    <row r="138" s="13" customFormat="1">
      <c r="A138" s="13"/>
      <c r="B138" s="230"/>
      <c r="C138" s="231"/>
      <c r="D138" s="232" t="s">
        <v>165</v>
      </c>
      <c r="E138" s="233" t="s">
        <v>1</v>
      </c>
      <c r="F138" s="234" t="s">
        <v>167</v>
      </c>
      <c r="G138" s="231"/>
      <c r="H138" s="235">
        <v>0.062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165</v>
      </c>
      <c r="AU138" s="241" t="s">
        <v>87</v>
      </c>
      <c r="AV138" s="13" t="s">
        <v>87</v>
      </c>
      <c r="AW138" s="13" t="s">
        <v>33</v>
      </c>
      <c r="AX138" s="13" t="s">
        <v>77</v>
      </c>
      <c r="AY138" s="241" t="s">
        <v>155</v>
      </c>
    </row>
    <row r="139" s="14" customFormat="1">
      <c r="A139" s="14"/>
      <c r="B139" s="242"/>
      <c r="C139" s="243"/>
      <c r="D139" s="232" t="s">
        <v>165</v>
      </c>
      <c r="E139" s="244" t="s">
        <v>1</v>
      </c>
      <c r="F139" s="245" t="s">
        <v>168</v>
      </c>
      <c r="G139" s="243"/>
      <c r="H139" s="246">
        <v>0.079000000000000001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165</v>
      </c>
      <c r="AU139" s="252" t="s">
        <v>87</v>
      </c>
      <c r="AV139" s="14" t="s">
        <v>163</v>
      </c>
      <c r="AW139" s="14" t="s">
        <v>33</v>
      </c>
      <c r="AX139" s="14" t="s">
        <v>85</v>
      </c>
      <c r="AY139" s="252" t="s">
        <v>155</v>
      </c>
    </row>
    <row r="140" s="2" customFormat="1">
      <c r="A140" s="37"/>
      <c r="B140" s="38"/>
      <c r="C140" s="217" t="s">
        <v>87</v>
      </c>
      <c r="D140" s="217" t="s">
        <v>158</v>
      </c>
      <c r="E140" s="218" t="s">
        <v>169</v>
      </c>
      <c r="F140" s="219" t="s">
        <v>170</v>
      </c>
      <c r="G140" s="220" t="s">
        <v>171</v>
      </c>
      <c r="H140" s="221">
        <v>3.7799999999999998</v>
      </c>
      <c r="I140" s="222"/>
      <c r="J140" s="223">
        <f>ROUND(I140*H140,2)</f>
        <v>0</v>
      </c>
      <c r="K140" s="219" t="s">
        <v>162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0.058970000000000002</v>
      </c>
      <c r="R140" s="226">
        <f>Q140*H140</f>
        <v>0.22290659999999998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163</v>
      </c>
      <c r="AT140" s="228" t="s">
        <v>158</v>
      </c>
      <c r="AU140" s="228" t="s">
        <v>87</v>
      </c>
      <c r="AY140" s="16" t="s">
        <v>155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163</v>
      </c>
      <c r="BM140" s="228" t="s">
        <v>172</v>
      </c>
    </row>
    <row r="141" s="13" customFormat="1">
      <c r="A141" s="13"/>
      <c r="B141" s="230"/>
      <c r="C141" s="231"/>
      <c r="D141" s="232" t="s">
        <v>165</v>
      </c>
      <c r="E141" s="233" t="s">
        <v>1</v>
      </c>
      <c r="F141" s="234" t="s">
        <v>173</v>
      </c>
      <c r="G141" s="231"/>
      <c r="H141" s="235">
        <v>3.7799999999999998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165</v>
      </c>
      <c r="AU141" s="241" t="s">
        <v>87</v>
      </c>
      <c r="AV141" s="13" t="s">
        <v>87</v>
      </c>
      <c r="AW141" s="13" t="s">
        <v>33</v>
      </c>
      <c r="AX141" s="13" t="s">
        <v>85</v>
      </c>
      <c r="AY141" s="241" t="s">
        <v>155</v>
      </c>
    </row>
    <row r="142" s="2" customFormat="1">
      <c r="A142" s="37"/>
      <c r="B142" s="38"/>
      <c r="C142" s="217" t="s">
        <v>156</v>
      </c>
      <c r="D142" s="217" t="s">
        <v>158</v>
      </c>
      <c r="E142" s="218" t="s">
        <v>174</v>
      </c>
      <c r="F142" s="219" t="s">
        <v>175</v>
      </c>
      <c r="G142" s="220" t="s">
        <v>171</v>
      </c>
      <c r="H142" s="221">
        <v>18.513000000000002</v>
      </c>
      <c r="I142" s="222"/>
      <c r="J142" s="223">
        <f>ROUND(I142*H142,2)</f>
        <v>0</v>
      </c>
      <c r="K142" s="219" t="s">
        <v>162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0.07571</v>
      </c>
      <c r="R142" s="226">
        <f>Q142*H142</f>
        <v>1.4016192300000001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163</v>
      </c>
      <c r="AT142" s="228" t="s">
        <v>158</v>
      </c>
      <c r="AU142" s="228" t="s">
        <v>87</v>
      </c>
      <c r="AY142" s="16" t="s">
        <v>155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163</v>
      </c>
      <c r="BM142" s="228" t="s">
        <v>176</v>
      </c>
    </row>
    <row r="143" s="13" customFormat="1">
      <c r="A143" s="13"/>
      <c r="B143" s="230"/>
      <c r="C143" s="231"/>
      <c r="D143" s="232" t="s">
        <v>165</v>
      </c>
      <c r="E143" s="233" t="s">
        <v>1</v>
      </c>
      <c r="F143" s="234" t="s">
        <v>177</v>
      </c>
      <c r="G143" s="231"/>
      <c r="H143" s="235">
        <v>18.513000000000002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165</v>
      </c>
      <c r="AU143" s="241" t="s">
        <v>87</v>
      </c>
      <c r="AV143" s="13" t="s">
        <v>87</v>
      </c>
      <c r="AW143" s="13" t="s">
        <v>33</v>
      </c>
      <c r="AX143" s="13" t="s">
        <v>85</v>
      </c>
      <c r="AY143" s="241" t="s">
        <v>155</v>
      </c>
    </row>
    <row r="144" s="2" customFormat="1">
      <c r="A144" s="37"/>
      <c r="B144" s="38"/>
      <c r="C144" s="217" t="s">
        <v>163</v>
      </c>
      <c r="D144" s="217" t="s">
        <v>158</v>
      </c>
      <c r="E144" s="218" t="s">
        <v>178</v>
      </c>
      <c r="F144" s="219" t="s">
        <v>179</v>
      </c>
      <c r="G144" s="220" t="s">
        <v>180</v>
      </c>
      <c r="H144" s="221">
        <v>16.800000000000001</v>
      </c>
      <c r="I144" s="222"/>
      <c r="J144" s="223">
        <f>ROUND(I144*H144,2)</f>
        <v>0</v>
      </c>
      <c r="K144" s="219" t="s">
        <v>162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0.00012999999999999999</v>
      </c>
      <c r="R144" s="226">
        <f>Q144*H144</f>
        <v>0.0021839999999999997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181</v>
      </c>
    </row>
    <row r="145" s="13" customFormat="1">
      <c r="A145" s="13"/>
      <c r="B145" s="230"/>
      <c r="C145" s="231"/>
      <c r="D145" s="232" t="s">
        <v>165</v>
      </c>
      <c r="E145" s="233" t="s">
        <v>1</v>
      </c>
      <c r="F145" s="234" t="s">
        <v>182</v>
      </c>
      <c r="G145" s="231"/>
      <c r="H145" s="235">
        <v>16.800000000000001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165</v>
      </c>
      <c r="AU145" s="241" t="s">
        <v>87</v>
      </c>
      <c r="AV145" s="13" t="s">
        <v>87</v>
      </c>
      <c r="AW145" s="13" t="s">
        <v>33</v>
      </c>
      <c r="AX145" s="13" t="s">
        <v>85</v>
      </c>
      <c r="AY145" s="241" t="s">
        <v>155</v>
      </c>
    </row>
    <row r="146" s="2" customFormat="1">
      <c r="A146" s="37"/>
      <c r="B146" s="38"/>
      <c r="C146" s="217" t="s">
        <v>183</v>
      </c>
      <c r="D146" s="217" t="s">
        <v>158</v>
      </c>
      <c r="E146" s="218" t="s">
        <v>184</v>
      </c>
      <c r="F146" s="219" t="s">
        <v>185</v>
      </c>
      <c r="G146" s="220" t="s">
        <v>171</v>
      </c>
      <c r="H146" s="221">
        <v>7.7999999999999998</v>
      </c>
      <c r="I146" s="222"/>
      <c r="J146" s="223">
        <f>ROUND(I146*H146,2)</f>
        <v>0</v>
      </c>
      <c r="K146" s="219" t="s">
        <v>162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0.17818000000000001</v>
      </c>
      <c r="R146" s="226">
        <f>Q146*H146</f>
        <v>1.389804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87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186</v>
      </c>
    </row>
    <row r="147" s="13" customFormat="1">
      <c r="A147" s="13"/>
      <c r="B147" s="230"/>
      <c r="C147" s="231"/>
      <c r="D147" s="232" t="s">
        <v>165</v>
      </c>
      <c r="E147" s="233" t="s">
        <v>1</v>
      </c>
      <c r="F147" s="234" t="s">
        <v>187</v>
      </c>
      <c r="G147" s="231"/>
      <c r="H147" s="235">
        <v>7.7999999999999998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165</v>
      </c>
      <c r="AU147" s="241" t="s">
        <v>87</v>
      </c>
      <c r="AV147" s="13" t="s">
        <v>87</v>
      </c>
      <c r="AW147" s="13" t="s">
        <v>33</v>
      </c>
      <c r="AX147" s="13" t="s">
        <v>85</v>
      </c>
      <c r="AY147" s="241" t="s">
        <v>155</v>
      </c>
    </row>
    <row r="148" s="12" customFormat="1" ht="22.8" customHeight="1">
      <c r="A148" s="12"/>
      <c r="B148" s="201"/>
      <c r="C148" s="202"/>
      <c r="D148" s="203" t="s">
        <v>76</v>
      </c>
      <c r="E148" s="215" t="s">
        <v>188</v>
      </c>
      <c r="F148" s="215" t="s">
        <v>189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SUM(P149:P203)</f>
        <v>0</v>
      </c>
      <c r="Q148" s="209"/>
      <c r="R148" s="210">
        <f>SUM(R149:R203)</f>
        <v>34.851247059999999</v>
      </c>
      <c r="S148" s="209"/>
      <c r="T148" s="211">
        <f>SUM(T149:T203)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85</v>
      </c>
      <c r="AT148" s="213" t="s">
        <v>76</v>
      </c>
      <c r="AU148" s="213" t="s">
        <v>85</v>
      </c>
      <c r="AY148" s="212" t="s">
        <v>155</v>
      </c>
      <c r="BK148" s="214">
        <f>SUM(BK149:BK203)</f>
        <v>0</v>
      </c>
    </row>
    <row r="149" s="2" customFormat="1" ht="21.75" customHeight="1">
      <c r="A149" s="37"/>
      <c r="B149" s="38"/>
      <c r="C149" s="217" t="s">
        <v>188</v>
      </c>
      <c r="D149" s="217" t="s">
        <v>158</v>
      </c>
      <c r="E149" s="218" t="s">
        <v>190</v>
      </c>
      <c r="F149" s="219" t="s">
        <v>191</v>
      </c>
      <c r="G149" s="220" t="s">
        <v>171</v>
      </c>
      <c r="H149" s="221">
        <v>1.5560000000000001</v>
      </c>
      <c r="I149" s="222"/>
      <c r="J149" s="223">
        <f>ROUND(I149*H149,2)</f>
        <v>0</v>
      </c>
      <c r="K149" s="219" t="s">
        <v>162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0.040000000000000001</v>
      </c>
      <c r="R149" s="226">
        <f>Q149*H149</f>
        <v>0.062240000000000004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192</v>
      </c>
    </row>
    <row r="150" s="13" customFormat="1">
      <c r="A150" s="13"/>
      <c r="B150" s="230"/>
      <c r="C150" s="231"/>
      <c r="D150" s="232" t="s">
        <v>165</v>
      </c>
      <c r="E150" s="233" t="s">
        <v>1</v>
      </c>
      <c r="F150" s="234" t="s">
        <v>193</v>
      </c>
      <c r="G150" s="231"/>
      <c r="H150" s="235">
        <v>1.5560000000000001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165</v>
      </c>
      <c r="AU150" s="241" t="s">
        <v>87</v>
      </c>
      <c r="AV150" s="13" t="s">
        <v>87</v>
      </c>
      <c r="AW150" s="13" t="s">
        <v>33</v>
      </c>
      <c r="AX150" s="13" t="s">
        <v>85</v>
      </c>
      <c r="AY150" s="241" t="s">
        <v>155</v>
      </c>
    </row>
    <row r="151" s="2" customFormat="1">
      <c r="A151" s="37"/>
      <c r="B151" s="38"/>
      <c r="C151" s="217" t="s">
        <v>194</v>
      </c>
      <c r="D151" s="217" t="s">
        <v>158</v>
      </c>
      <c r="E151" s="218" t="s">
        <v>195</v>
      </c>
      <c r="F151" s="219" t="s">
        <v>196</v>
      </c>
      <c r="G151" s="220" t="s">
        <v>171</v>
      </c>
      <c r="H151" s="221">
        <v>1.5560000000000001</v>
      </c>
      <c r="I151" s="222"/>
      <c r="J151" s="223">
        <f>ROUND(I151*H151,2)</f>
        <v>0</v>
      </c>
      <c r="K151" s="219" t="s">
        <v>162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0.041529999999999997</v>
      </c>
      <c r="R151" s="226">
        <f>Q151*H151</f>
        <v>0.06462068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163</v>
      </c>
      <c r="AT151" s="228" t="s">
        <v>158</v>
      </c>
      <c r="AU151" s="228" t="s">
        <v>87</v>
      </c>
      <c r="AY151" s="16" t="s">
        <v>155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163</v>
      </c>
      <c r="BM151" s="228" t="s">
        <v>197</v>
      </c>
    </row>
    <row r="152" s="13" customFormat="1">
      <c r="A152" s="13"/>
      <c r="B152" s="230"/>
      <c r="C152" s="231"/>
      <c r="D152" s="232" t="s">
        <v>165</v>
      </c>
      <c r="E152" s="233" t="s">
        <v>1</v>
      </c>
      <c r="F152" s="234" t="s">
        <v>193</v>
      </c>
      <c r="G152" s="231"/>
      <c r="H152" s="235">
        <v>1.5560000000000001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165</v>
      </c>
      <c r="AU152" s="241" t="s">
        <v>87</v>
      </c>
      <c r="AV152" s="13" t="s">
        <v>87</v>
      </c>
      <c r="AW152" s="13" t="s">
        <v>33</v>
      </c>
      <c r="AX152" s="13" t="s">
        <v>85</v>
      </c>
      <c r="AY152" s="241" t="s">
        <v>155</v>
      </c>
    </row>
    <row r="153" s="2" customFormat="1">
      <c r="A153" s="37"/>
      <c r="B153" s="38"/>
      <c r="C153" s="217" t="s">
        <v>198</v>
      </c>
      <c r="D153" s="217" t="s">
        <v>158</v>
      </c>
      <c r="E153" s="218" t="s">
        <v>199</v>
      </c>
      <c r="F153" s="219" t="s">
        <v>200</v>
      </c>
      <c r="G153" s="220" t="s">
        <v>171</v>
      </c>
      <c r="H153" s="221">
        <v>194.84399999999999</v>
      </c>
      <c r="I153" s="222"/>
      <c r="J153" s="223">
        <f>ROUND(I153*H153,2)</f>
        <v>0</v>
      </c>
      <c r="K153" s="219" t="s">
        <v>162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0.0073499999999999998</v>
      </c>
      <c r="R153" s="226">
        <f>Q153*H153</f>
        <v>1.4321033999999999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201</v>
      </c>
    </row>
    <row r="154" s="13" customFormat="1">
      <c r="A154" s="13"/>
      <c r="B154" s="230"/>
      <c r="C154" s="231"/>
      <c r="D154" s="232" t="s">
        <v>165</v>
      </c>
      <c r="E154" s="233" t="s">
        <v>1</v>
      </c>
      <c r="F154" s="234" t="s">
        <v>202</v>
      </c>
      <c r="G154" s="231"/>
      <c r="H154" s="235">
        <v>8.4480000000000004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165</v>
      </c>
      <c r="AU154" s="241" t="s">
        <v>87</v>
      </c>
      <c r="AV154" s="13" t="s">
        <v>87</v>
      </c>
      <c r="AW154" s="13" t="s">
        <v>33</v>
      </c>
      <c r="AX154" s="13" t="s">
        <v>77</v>
      </c>
      <c r="AY154" s="241" t="s">
        <v>155</v>
      </c>
    </row>
    <row r="155" s="13" customFormat="1">
      <c r="A155" s="13"/>
      <c r="B155" s="230"/>
      <c r="C155" s="231"/>
      <c r="D155" s="232" t="s">
        <v>165</v>
      </c>
      <c r="E155" s="233" t="s">
        <v>1</v>
      </c>
      <c r="F155" s="234" t="s">
        <v>203</v>
      </c>
      <c r="G155" s="231"/>
      <c r="H155" s="235">
        <v>34.235999999999997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165</v>
      </c>
      <c r="AU155" s="241" t="s">
        <v>87</v>
      </c>
      <c r="AV155" s="13" t="s">
        <v>87</v>
      </c>
      <c r="AW155" s="13" t="s">
        <v>33</v>
      </c>
      <c r="AX155" s="13" t="s">
        <v>77</v>
      </c>
      <c r="AY155" s="241" t="s">
        <v>155</v>
      </c>
    </row>
    <row r="156" s="13" customFormat="1">
      <c r="A156" s="13"/>
      <c r="B156" s="230"/>
      <c r="C156" s="231"/>
      <c r="D156" s="232" t="s">
        <v>165</v>
      </c>
      <c r="E156" s="233" t="s">
        <v>1</v>
      </c>
      <c r="F156" s="234" t="s">
        <v>204</v>
      </c>
      <c r="G156" s="231"/>
      <c r="H156" s="235">
        <v>80.040000000000006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165</v>
      </c>
      <c r="AU156" s="241" t="s">
        <v>87</v>
      </c>
      <c r="AV156" s="13" t="s">
        <v>87</v>
      </c>
      <c r="AW156" s="13" t="s">
        <v>33</v>
      </c>
      <c r="AX156" s="13" t="s">
        <v>77</v>
      </c>
      <c r="AY156" s="241" t="s">
        <v>155</v>
      </c>
    </row>
    <row r="157" s="13" customFormat="1">
      <c r="A157" s="13"/>
      <c r="B157" s="230"/>
      <c r="C157" s="231"/>
      <c r="D157" s="232" t="s">
        <v>165</v>
      </c>
      <c r="E157" s="233" t="s">
        <v>1</v>
      </c>
      <c r="F157" s="234" t="s">
        <v>205</v>
      </c>
      <c r="G157" s="231"/>
      <c r="H157" s="235">
        <v>59.579999999999998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165</v>
      </c>
      <c r="AU157" s="241" t="s">
        <v>87</v>
      </c>
      <c r="AV157" s="13" t="s">
        <v>87</v>
      </c>
      <c r="AW157" s="13" t="s">
        <v>33</v>
      </c>
      <c r="AX157" s="13" t="s">
        <v>77</v>
      </c>
      <c r="AY157" s="241" t="s">
        <v>155</v>
      </c>
    </row>
    <row r="158" s="13" customFormat="1">
      <c r="A158" s="13"/>
      <c r="B158" s="230"/>
      <c r="C158" s="231"/>
      <c r="D158" s="232" t="s">
        <v>165</v>
      </c>
      <c r="E158" s="233" t="s">
        <v>1</v>
      </c>
      <c r="F158" s="234" t="s">
        <v>206</v>
      </c>
      <c r="G158" s="231"/>
      <c r="H158" s="235">
        <v>12.539999999999999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165</v>
      </c>
      <c r="AU158" s="241" t="s">
        <v>87</v>
      </c>
      <c r="AV158" s="13" t="s">
        <v>87</v>
      </c>
      <c r="AW158" s="13" t="s">
        <v>33</v>
      </c>
      <c r="AX158" s="13" t="s">
        <v>77</v>
      </c>
      <c r="AY158" s="241" t="s">
        <v>155</v>
      </c>
    </row>
    <row r="159" s="14" customFormat="1">
      <c r="A159" s="14"/>
      <c r="B159" s="242"/>
      <c r="C159" s="243"/>
      <c r="D159" s="232" t="s">
        <v>165</v>
      </c>
      <c r="E159" s="244" t="s">
        <v>1</v>
      </c>
      <c r="F159" s="245" t="s">
        <v>168</v>
      </c>
      <c r="G159" s="243"/>
      <c r="H159" s="246">
        <v>194.84399999999999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165</v>
      </c>
      <c r="AU159" s="252" t="s">
        <v>87</v>
      </c>
      <c r="AV159" s="14" t="s">
        <v>163</v>
      </c>
      <c r="AW159" s="14" t="s">
        <v>33</v>
      </c>
      <c r="AX159" s="14" t="s">
        <v>85</v>
      </c>
      <c r="AY159" s="252" t="s">
        <v>155</v>
      </c>
    </row>
    <row r="160" s="2" customFormat="1">
      <c r="A160" s="37"/>
      <c r="B160" s="38"/>
      <c r="C160" s="217" t="s">
        <v>207</v>
      </c>
      <c r="D160" s="217" t="s">
        <v>158</v>
      </c>
      <c r="E160" s="218" t="s">
        <v>208</v>
      </c>
      <c r="F160" s="219" t="s">
        <v>209</v>
      </c>
      <c r="G160" s="220" t="s">
        <v>171</v>
      </c>
      <c r="H160" s="221">
        <v>121.836</v>
      </c>
      <c r="I160" s="222"/>
      <c r="J160" s="223">
        <f>ROUND(I160*H160,2)</f>
        <v>0</v>
      </c>
      <c r="K160" s="219" t="s">
        <v>162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0.00025999999999999998</v>
      </c>
      <c r="R160" s="226">
        <f>Q160*H160</f>
        <v>0.031677359999999995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163</v>
      </c>
      <c r="AT160" s="228" t="s">
        <v>158</v>
      </c>
      <c r="AU160" s="228" t="s">
        <v>87</v>
      </c>
      <c r="AY160" s="16" t="s">
        <v>155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163</v>
      </c>
      <c r="BM160" s="228" t="s">
        <v>210</v>
      </c>
    </row>
    <row r="161" s="13" customFormat="1">
      <c r="A161" s="13"/>
      <c r="B161" s="230"/>
      <c r="C161" s="231"/>
      <c r="D161" s="232" t="s">
        <v>165</v>
      </c>
      <c r="E161" s="233" t="s">
        <v>1</v>
      </c>
      <c r="F161" s="234" t="s">
        <v>211</v>
      </c>
      <c r="G161" s="231"/>
      <c r="H161" s="235">
        <v>121.836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165</v>
      </c>
      <c r="AU161" s="241" t="s">
        <v>87</v>
      </c>
      <c r="AV161" s="13" t="s">
        <v>87</v>
      </c>
      <c r="AW161" s="13" t="s">
        <v>33</v>
      </c>
      <c r="AX161" s="13" t="s">
        <v>85</v>
      </c>
      <c r="AY161" s="241" t="s">
        <v>155</v>
      </c>
    </row>
    <row r="162" s="2" customFormat="1" ht="21.75" customHeight="1">
      <c r="A162" s="37"/>
      <c r="B162" s="38"/>
      <c r="C162" s="217" t="s">
        <v>212</v>
      </c>
      <c r="D162" s="217" t="s">
        <v>158</v>
      </c>
      <c r="E162" s="218" t="s">
        <v>213</v>
      </c>
      <c r="F162" s="219" t="s">
        <v>214</v>
      </c>
      <c r="G162" s="220" t="s">
        <v>171</v>
      </c>
      <c r="H162" s="221">
        <v>1.98</v>
      </c>
      <c r="I162" s="222"/>
      <c r="J162" s="223">
        <f>ROUND(I162*H162,2)</f>
        <v>0</v>
      </c>
      <c r="K162" s="219" t="s">
        <v>162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0.040000000000000001</v>
      </c>
      <c r="R162" s="226">
        <f>Q162*H162</f>
        <v>0.079200000000000007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163</v>
      </c>
      <c r="AT162" s="228" t="s">
        <v>158</v>
      </c>
      <c r="AU162" s="228" t="s">
        <v>87</v>
      </c>
      <c r="AY162" s="16" t="s">
        <v>155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163</v>
      </c>
      <c r="BM162" s="228" t="s">
        <v>215</v>
      </c>
    </row>
    <row r="163" s="13" customFormat="1">
      <c r="A163" s="13"/>
      <c r="B163" s="230"/>
      <c r="C163" s="231"/>
      <c r="D163" s="232" t="s">
        <v>165</v>
      </c>
      <c r="E163" s="233" t="s">
        <v>1</v>
      </c>
      <c r="F163" s="234" t="s">
        <v>216</v>
      </c>
      <c r="G163" s="231"/>
      <c r="H163" s="235">
        <v>1.98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165</v>
      </c>
      <c r="AU163" s="241" t="s">
        <v>87</v>
      </c>
      <c r="AV163" s="13" t="s">
        <v>87</v>
      </c>
      <c r="AW163" s="13" t="s">
        <v>33</v>
      </c>
      <c r="AX163" s="13" t="s">
        <v>85</v>
      </c>
      <c r="AY163" s="241" t="s">
        <v>155</v>
      </c>
    </row>
    <row r="164" s="2" customFormat="1">
      <c r="A164" s="37"/>
      <c r="B164" s="38"/>
      <c r="C164" s="217" t="s">
        <v>217</v>
      </c>
      <c r="D164" s="217" t="s">
        <v>158</v>
      </c>
      <c r="E164" s="218" t="s">
        <v>218</v>
      </c>
      <c r="F164" s="219" t="s">
        <v>219</v>
      </c>
      <c r="G164" s="220" t="s">
        <v>171</v>
      </c>
      <c r="H164" s="221">
        <v>316.68000000000001</v>
      </c>
      <c r="I164" s="222"/>
      <c r="J164" s="223">
        <f>ROUND(I164*H164,2)</f>
        <v>0</v>
      </c>
      <c r="K164" s="219" t="s">
        <v>162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0.0043800000000000002</v>
      </c>
      <c r="R164" s="226">
        <f>Q164*H164</f>
        <v>1.3870584000000001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163</v>
      </c>
      <c r="AT164" s="228" t="s">
        <v>158</v>
      </c>
      <c r="AU164" s="228" t="s">
        <v>87</v>
      </c>
      <c r="AY164" s="16" t="s">
        <v>155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163</v>
      </c>
      <c r="BM164" s="228" t="s">
        <v>220</v>
      </c>
    </row>
    <row r="165" s="13" customFormat="1">
      <c r="A165" s="13"/>
      <c r="B165" s="230"/>
      <c r="C165" s="231"/>
      <c r="D165" s="232" t="s">
        <v>165</v>
      </c>
      <c r="E165" s="233" t="s">
        <v>1</v>
      </c>
      <c r="F165" s="234" t="s">
        <v>202</v>
      </c>
      <c r="G165" s="231"/>
      <c r="H165" s="235">
        <v>8.4480000000000004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165</v>
      </c>
      <c r="AU165" s="241" t="s">
        <v>87</v>
      </c>
      <c r="AV165" s="13" t="s">
        <v>87</v>
      </c>
      <c r="AW165" s="13" t="s">
        <v>33</v>
      </c>
      <c r="AX165" s="13" t="s">
        <v>77</v>
      </c>
      <c r="AY165" s="241" t="s">
        <v>155</v>
      </c>
    </row>
    <row r="166" s="13" customFormat="1">
      <c r="A166" s="13"/>
      <c r="B166" s="230"/>
      <c r="C166" s="231"/>
      <c r="D166" s="232" t="s">
        <v>165</v>
      </c>
      <c r="E166" s="233" t="s">
        <v>1</v>
      </c>
      <c r="F166" s="234" t="s">
        <v>203</v>
      </c>
      <c r="G166" s="231"/>
      <c r="H166" s="235">
        <v>34.235999999999997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165</v>
      </c>
      <c r="AU166" s="241" t="s">
        <v>87</v>
      </c>
      <c r="AV166" s="13" t="s">
        <v>87</v>
      </c>
      <c r="AW166" s="13" t="s">
        <v>33</v>
      </c>
      <c r="AX166" s="13" t="s">
        <v>77</v>
      </c>
      <c r="AY166" s="241" t="s">
        <v>155</v>
      </c>
    </row>
    <row r="167" s="13" customFormat="1">
      <c r="A167" s="13"/>
      <c r="B167" s="230"/>
      <c r="C167" s="231"/>
      <c r="D167" s="232" t="s">
        <v>165</v>
      </c>
      <c r="E167" s="233" t="s">
        <v>1</v>
      </c>
      <c r="F167" s="234" t="s">
        <v>204</v>
      </c>
      <c r="G167" s="231"/>
      <c r="H167" s="235">
        <v>80.040000000000006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165</v>
      </c>
      <c r="AU167" s="241" t="s">
        <v>87</v>
      </c>
      <c r="AV167" s="13" t="s">
        <v>87</v>
      </c>
      <c r="AW167" s="13" t="s">
        <v>33</v>
      </c>
      <c r="AX167" s="13" t="s">
        <v>77</v>
      </c>
      <c r="AY167" s="241" t="s">
        <v>155</v>
      </c>
    </row>
    <row r="168" s="13" customFormat="1">
      <c r="A168" s="13"/>
      <c r="B168" s="230"/>
      <c r="C168" s="231"/>
      <c r="D168" s="232" t="s">
        <v>165</v>
      </c>
      <c r="E168" s="233" t="s">
        <v>1</v>
      </c>
      <c r="F168" s="234" t="s">
        <v>205</v>
      </c>
      <c r="G168" s="231"/>
      <c r="H168" s="235">
        <v>59.579999999999998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165</v>
      </c>
      <c r="AU168" s="241" t="s">
        <v>87</v>
      </c>
      <c r="AV168" s="13" t="s">
        <v>87</v>
      </c>
      <c r="AW168" s="13" t="s">
        <v>33</v>
      </c>
      <c r="AX168" s="13" t="s">
        <v>77</v>
      </c>
      <c r="AY168" s="241" t="s">
        <v>155</v>
      </c>
    </row>
    <row r="169" s="13" customFormat="1">
      <c r="A169" s="13"/>
      <c r="B169" s="230"/>
      <c r="C169" s="231"/>
      <c r="D169" s="232" t="s">
        <v>165</v>
      </c>
      <c r="E169" s="233" t="s">
        <v>1</v>
      </c>
      <c r="F169" s="234" t="s">
        <v>206</v>
      </c>
      <c r="G169" s="231"/>
      <c r="H169" s="235">
        <v>12.539999999999999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165</v>
      </c>
      <c r="AU169" s="241" t="s">
        <v>87</v>
      </c>
      <c r="AV169" s="13" t="s">
        <v>87</v>
      </c>
      <c r="AW169" s="13" t="s">
        <v>33</v>
      </c>
      <c r="AX169" s="13" t="s">
        <v>77</v>
      </c>
      <c r="AY169" s="241" t="s">
        <v>155</v>
      </c>
    </row>
    <row r="170" s="13" customFormat="1">
      <c r="A170" s="13"/>
      <c r="B170" s="230"/>
      <c r="C170" s="231"/>
      <c r="D170" s="232" t="s">
        <v>165</v>
      </c>
      <c r="E170" s="233" t="s">
        <v>1</v>
      </c>
      <c r="F170" s="234" t="s">
        <v>211</v>
      </c>
      <c r="G170" s="231"/>
      <c r="H170" s="235">
        <v>121.836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165</v>
      </c>
      <c r="AU170" s="241" t="s">
        <v>87</v>
      </c>
      <c r="AV170" s="13" t="s">
        <v>87</v>
      </c>
      <c r="AW170" s="13" t="s">
        <v>33</v>
      </c>
      <c r="AX170" s="13" t="s">
        <v>77</v>
      </c>
      <c r="AY170" s="241" t="s">
        <v>155</v>
      </c>
    </row>
    <row r="171" s="14" customFormat="1">
      <c r="A171" s="14"/>
      <c r="B171" s="242"/>
      <c r="C171" s="243"/>
      <c r="D171" s="232" t="s">
        <v>165</v>
      </c>
      <c r="E171" s="244" t="s">
        <v>1</v>
      </c>
      <c r="F171" s="245" t="s">
        <v>168</v>
      </c>
      <c r="G171" s="243"/>
      <c r="H171" s="246">
        <v>316.68000000000001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165</v>
      </c>
      <c r="AU171" s="252" t="s">
        <v>87</v>
      </c>
      <c r="AV171" s="14" t="s">
        <v>163</v>
      </c>
      <c r="AW171" s="14" t="s">
        <v>33</v>
      </c>
      <c r="AX171" s="14" t="s">
        <v>85</v>
      </c>
      <c r="AY171" s="252" t="s">
        <v>155</v>
      </c>
    </row>
    <row r="172" s="2" customFormat="1">
      <c r="A172" s="37"/>
      <c r="B172" s="38"/>
      <c r="C172" s="217" t="s">
        <v>221</v>
      </c>
      <c r="D172" s="217" t="s">
        <v>158</v>
      </c>
      <c r="E172" s="218" t="s">
        <v>222</v>
      </c>
      <c r="F172" s="219" t="s">
        <v>223</v>
      </c>
      <c r="G172" s="220" t="s">
        <v>171</v>
      </c>
      <c r="H172" s="221">
        <v>121.836</v>
      </c>
      <c r="I172" s="222"/>
      <c r="J172" s="223">
        <f>ROUND(I172*H172,2)</f>
        <v>0</v>
      </c>
      <c r="K172" s="219" t="s">
        <v>162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0.0030000000000000001</v>
      </c>
      <c r="R172" s="226">
        <f>Q172*H172</f>
        <v>0.365508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163</v>
      </c>
      <c r="AT172" s="228" t="s">
        <v>158</v>
      </c>
      <c r="AU172" s="228" t="s">
        <v>87</v>
      </c>
      <c r="AY172" s="16" t="s">
        <v>155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163</v>
      </c>
      <c r="BM172" s="228" t="s">
        <v>224</v>
      </c>
    </row>
    <row r="173" s="13" customFormat="1">
      <c r="A173" s="13"/>
      <c r="B173" s="230"/>
      <c r="C173" s="231"/>
      <c r="D173" s="232" t="s">
        <v>165</v>
      </c>
      <c r="E173" s="233" t="s">
        <v>1</v>
      </c>
      <c r="F173" s="234" t="s">
        <v>211</v>
      </c>
      <c r="G173" s="231"/>
      <c r="H173" s="235">
        <v>121.836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165</v>
      </c>
      <c r="AU173" s="241" t="s">
        <v>87</v>
      </c>
      <c r="AV173" s="13" t="s">
        <v>87</v>
      </c>
      <c r="AW173" s="13" t="s">
        <v>33</v>
      </c>
      <c r="AX173" s="13" t="s">
        <v>85</v>
      </c>
      <c r="AY173" s="241" t="s">
        <v>155</v>
      </c>
    </row>
    <row r="174" s="2" customFormat="1">
      <c r="A174" s="37"/>
      <c r="B174" s="38"/>
      <c r="C174" s="217" t="s">
        <v>225</v>
      </c>
      <c r="D174" s="217" t="s">
        <v>158</v>
      </c>
      <c r="E174" s="218" t="s">
        <v>226</v>
      </c>
      <c r="F174" s="219" t="s">
        <v>227</v>
      </c>
      <c r="G174" s="220" t="s">
        <v>171</v>
      </c>
      <c r="H174" s="221">
        <v>171.91200000000001</v>
      </c>
      <c r="I174" s="222"/>
      <c r="J174" s="223">
        <f>ROUND(I174*H174,2)</f>
        <v>0</v>
      </c>
      <c r="K174" s="219" t="s">
        <v>162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0.018380000000000001</v>
      </c>
      <c r="R174" s="226">
        <f>Q174*H174</f>
        <v>3.1597425600000002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163</v>
      </c>
      <c r="AT174" s="228" t="s">
        <v>158</v>
      </c>
      <c r="AU174" s="228" t="s">
        <v>87</v>
      </c>
      <c r="AY174" s="16" t="s">
        <v>155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163</v>
      </c>
      <c r="BM174" s="228" t="s">
        <v>228</v>
      </c>
    </row>
    <row r="175" s="13" customFormat="1">
      <c r="A175" s="13"/>
      <c r="B175" s="230"/>
      <c r="C175" s="231"/>
      <c r="D175" s="232" t="s">
        <v>165</v>
      </c>
      <c r="E175" s="233" t="s">
        <v>1</v>
      </c>
      <c r="F175" s="234" t="s">
        <v>202</v>
      </c>
      <c r="G175" s="231"/>
      <c r="H175" s="235">
        <v>8.4480000000000004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165</v>
      </c>
      <c r="AU175" s="241" t="s">
        <v>87</v>
      </c>
      <c r="AV175" s="13" t="s">
        <v>87</v>
      </c>
      <c r="AW175" s="13" t="s">
        <v>33</v>
      </c>
      <c r="AX175" s="13" t="s">
        <v>77</v>
      </c>
      <c r="AY175" s="241" t="s">
        <v>155</v>
      </c>
    </row>
    <row r="176" s="13" customFormat="1">
      <c r="A176" s="13"/>
      <c r="B176" s="230"/>
      <c r="C176" s="231"/>
      <c r="D176" s="232" t="s">
        <v>165</v>
      </c>
      <c r="E176" s="233" t="s">
        <v>1</v>
      </c>
      <c r="F176" s="234" t="s">
        <v>203</v>
      </c>
      <c r="G176" s="231"/>
      <c r="H176" s="235">
        <v>34.235999999999997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165</v>
      </c>
      <c r="AU176" s="241" t="s">
        <v>87</v>
      </c>
      <c r="AV176" s="13" t="s">
        <v>87</v>
      </c>
      <c r="AW176" s="13" t="s">
        <v>33</v>
      </c>
      <c r="AX176" s="13" t="s">
        <v>77</v>
      </c>
      <c r="AY176" s="241" t="s">
        <v>155</v>
      </c>
    </row>
    <row r="177" s="13" customFormat="1">
      <c r="A177" s="13"/>
      <c r="B177" s="230"/>
      <c r="C177" s="231"/>
      <c r="D177" s="232" t="s">
        <v>165</v>
      </c>
      <c r="E177" s="233" t="s">
        <v>1</v>
      </c>
      <c r="F177" s="234" t="s">
        <v>204</v>
      </c>
      <c r="G177" s="231"/>
      <c r="H177" s="235">
        <v>80.040000000000006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165</v>
      </c>
      <c r="AU177" s="241" t="s">
        <v>87</v>
      </c>
      <c r="AV177" s="13" t="s">
        <v>87</v>
      </c>
      <c r="AW177" s="13" t="s">
        <v>33</v>
      </c>
      <c r="AX177" s="13" t="s">
        <v>77</v>
      </c>
      <c r="AY177" s="241" t="s">
        <v>155</v>
      </c>
    </row>
    <row r="178" s="13" customFormat="1">
      <c r="A178" s="13"/>
      <c r="B178" s="230"/>
      <c r="C178" s="231"/>
      <c r="D178" s="232" t="s">
        <v>165</v>
      </c>
      <c r="E178" s="233" t="s">
        <v>1</v>
      </c>
      <c r="F178" s="234" t="s">
        <v>205</v>
      </c>
      <c r="G178" s="231"/>
      <c r="H178" s="235">
        <v>59.579999999999998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165</v>
      </c>
      <c r="AU178" s="241" t="s">
        <v>87</v>
      </c>
      <c r="AV178" s="13" t="s">
        <v>87</v>
      </c>
      <c r="AW178" s="13" t="s">
        <v>33</v>
      </c>
      <c r="AX178" s="13" t="s">
        <v>77</v>
      </c>
      <c r="AY178" s="241" t="s">
        <v>155</v>
      </c>
    </row>
    <row r="179" s="13" customFormat="1">
      <c r="A179" s="13"/>
      <c r="B179" s="230"/>
      <c r="C179" s="231"/>
      <c r="D179" s="232" t="s">
        <v>165</v>
      </c>
      <c r="E179" s="233" t="s">
        <v>1</v>
      </c>
      <c r="F179" s="234" t="s">
        <v>206</v>
      </c>
      <c r="G179" s="231"/>
      <c r="H179" s="235">
        <v>12.539999999999999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165</v>
      </c>
      <c r="AU179" s="241" t="s">
        <v>87</v>
      </c>
      <c r="AV179" s="13" t="s">
        <v>87</v>
      </c>
      <c r="AW179" s="13" t="s">
        <v>33</v>
      </c>
      <c r="AX179" s="13" t="s">
        <v>77</v>
      </c>
      <c r="AY179" s="241" t="s">
        <v>155</v>
      </c>
    </row>
    <row r="180" s="13" customFormat="1">
      <c r="A180" s="13"/>
      <c r="B180" s="230"/>
      <c r="C180" s="231"/>
      <c r="D180" s="232" t="s">
        <v>165</v>
      </c>
      <c r="E180" s="233" t="s">
        <v>1</v>
      </c>
      <c r="F180" s="234" t="s">
        <v>229</v>
      </c>
      <c r="G180" s="231"/>
      <c r="H180" s="235">
        <v>-22.931999999999999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165</v>
      </c>
      <c r="AU180" s="241" t="s">
        <v>87</v>
      </c>
      <c r="AV180" s="13" t="s">
        <v>87</v>
      </c>
      <c r="AW180" s="13" t="s">
        <v>33</v>
      </c>
      <c r="AX180" s="13" t="s">
        <v>77</v>
      </c>
      <c r="AY180" s="241" t="s">
        <v>155</v>
      </c>
    </row>
    <row r="181" s="14" customFormat="1">
      <c r="A181" s="14"/>
      <c r="B181" s="242"/>
      <c r="C181" s="243"/>
      <c r="D181" s="232" t="s">
        <v>165</v>
      </c>
      <c r="E181" s="244" t="s">
        <v>1</v>
      </c>
      <c r="F181" s="245" t="s">
        <v>168</v>
      </c>
      <c r="G181" s="243"/>
      <c r="H181" s="246">
        <v>171.91200000000001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165</v>
      </c>
      <c r="AU181" s="252" t="s">
        <v>87</v>
      </c>
      <c r="AV181" s="14" t="s">
        <v>163</v>
      </c>
      <c r="AW181" s="14" t="s">
        <v>33</v>
      </c>
      <c r="AX181" s="14" t="s">
        <v>85</v>
      </c>
      <c r="AY181" s="252" t="s">
        <v>155</v>
      </c>
    </row>
    <row r="182" s="2" customFormat="1">
      <c r="A182" s="37"/>
      <c r="B182" s="38"/>
      <c r="C182" s="217" t="s">
        <v>230</v>
      </c>
      <c r="D182" s="217" t="s">
        <v>158</v>
      </c>
      <c r="E182" s="218" t="s">
        <v>231</v>
      </c>
      <c r="F182" s="219" t="s">
        <v>232</v>
      </c>
      <c r="G182" s="220" t="s">
        <v>171</v>
      </c>
      <c r="H182" s="221">
        <v>515.73599999999999</v>
      </c>
      <c r="I182" s="222"/>
      <c r="J182" s="223">
        <f>ROUND(I182*H182,2)</f>
        <v>0</v>
      </c>
      <c r="K182" s="219" t="s">
        <v>162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0.0079000000000000008</v>
      </c>
      <c r="R182" s="226">
        <f>Q182*H182</f>
        <v>4.0743144000000004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163</v>
      </c>
      <c r="AT182" s="228" t="s">
        <v>158</v>
      </c>
      <c r="AU182" s="228" t="s">
        <v>87</v>
      </c>
      <c r="AY182" s="16" t="s">
        <v>155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163</v>
      </c>
      <c r="BM182" s="228" t="s">
        <v>233</v>
      </c>
    </row>
    <row r="183" s="13" customFormat="1">
      <c r="A183" s="13"/>
      <c r="B183" s="230"/>
      <c r="C183" s="231"/>
      <c r="D183" s="232" t="s">
        <v>165</v>
      </c>
      <c r="E183" s="233" t="s">
        <v>1</v>
      </c>
      <c r="F183" s="234" t="s">
        <v>234</v>
      </c>
      <c r="G183" s="231"/>
      <c r="H183" s="235">
        <v>515.73599999999999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165</v>
      </c>
      <c r="AU183" s="241" t="s">
        <v>87</v>
      </c>
      <c r="AV183" s="13" t="s">
        <v>87</v>
      </c>
      <c r="AW183" s="13" t="s">
        <v>33</v>
      </c>
      <c r="AX183" s="13" t="s">
        <v>85</v>
      </c>
      <c r="AY183" s="241" t="s">
        <v>155</v>
      </c>
    </row>
    <row r="184" s="2" customFormat="1">
      <c r="A184" s="37"/>
      <c r="B184" s="38"/>
      <c r="C184" s="217" t="s">
        <v>8</v>
      </c>
      <c r="D184" s="217" t="s">
        <v>158</v>
      </c>
      <c r="E184" s="218" t="s">
        <v>235</v>
      </c>
      <c r="F184" s="219" t="s">
        <v>236</v>
      </c>
      <c r="G184" s="220" t="s">
        <v>171</v>
      </c>
      <c r="H184" s="221">
        <v>1.98</v>
      </c>
      <c r="I184" s="222"/>
      <c r="J184" s="223">
        <f>ROUND(I184*H184,2)</f>
        <v>0</v>
      </c>
      <c r="K184" s="219" t="s">
        <v>162</v>
      </c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0.041529999999999997</v>
      </c>
      <c r="R184" s="226">
        <f>Q184*H184</f>
        <v>0.082229399999999994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163</v>
      </c>
      <c r="AT184" s="228" t="s">
        <v>158</v>
      </c>
      <c r="AU184" s="228" t="s">
        <v>87</v>
      </c>
      <c r="AY184" s="16" t="s">
        <v>155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163</v>
      </c>
      <c r="BM184" s="228" t="s">
        <v>237</v>
      </c>
    </row>
    <row r="185" s="13" customFormat="1">
      <c r="A185" s="13"/>
      <c r="B185" s="230"/>
      <c r="C185" s="231"/>
      <c r="D185" s="232" t="s">
        <v>165</v>
      </c>
      <c r="E185" s="233" t="s">
        <v>1</v>
      </c>
      <c r="F185" s="234" t="s">
        <v>216</v>
      </c>
      <c r="G185" s="231"/>
      <c r="H185" s="235">
        <v>1.98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165</v>
      </c>
      <c r="AU185" s="241" t="s">
        <v>87</v>
      </c>
      <c r="AV185" s="13" t="s">
        <v>87</v>
      </c>
      <c r="AW185" s="13" t="s">
        <v>33</v>
      </c>
      <c r="AX185" s="13" t="s">
        <v>85</v>
      </c>
      <c r="AY185" s="241" t="s">
        <v>155</v>
      </c>
    </row>
    <row r="186" s="2" customFormat="1">
      <c r="A186" s="37"/>
      <c r="B186" s="38"/>
      <c r="C186" s="217" t="s">
        <v>238</v>
      </c>
      <c r="D186" s="217" t="s">
        <v>158</v>
      </c>
      <c r="E186" s="218" t="s">
        <v>239</v>
      </c>
      <c r="F186" s="219" t="s">
        <v>240</v>
      </c>
      <c r="G186" s="220" t="s">
        <v>171</v>
      </c>
      <c r="H186" s="221">
        <v>22.931999999999999</v>
      </c>
      <c r="I186" s="222"/>
      <c r="J186" s="223">
        <f>ROUND(I186*H186,2)</f>
        <v>0</v>
      </c>
      <c r="K186" s="219" t="s">
        <v>162</v>
      </c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0.021000000000000001</v>
      </c>
      <c r="R186" s="226">
        <f>Q186*H186</f>
        <v>0.481572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163</v>
      </c>
      <c r="AT186" s="228" t="s">
        <v>158</v>
      </c>
      <c r="AU186" s="228" t="s">
        <v>87</v>
      </c>
      <c r="AY186" s="16" t="s">
        <v>155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163</v>
      </c>
      <c r="BM186" s="228" t="s">
        <v>241</v>
      </c>
    </row>
    <row r="187" s="13" customFormat="1">
      <c r="A187" s="13"/>
      <c r="B187" s="230"/>
      <c r="C187" s="231"/>
      <c r="D187" s="232" t="s">
        <v>165</v>
      </c>
      <c r="E187" s="233" t="s">
        <v>1</v>
      </c>
      <c r="F187" s="234" t="s">
        <v>242</v>
      </c>
      <c r="G187" s="231"/>
      <c r="H187" s="235">
        <v>22.931999999999999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165</v>
      </c>
      <c r="AU187" s="241" t="s">
        <v>87</v>
      </c>
      <c r="AV187" s="13" t="s">
        <v>87</v>
      </c>
      <c r="AW187" s="13" t="s">
        <v>33</v>
      </c>
      <c r="AX187" s="13" t="s">
        <v>85</v>
      </c>
      <c r="AY187" s="241" t="s">
        <v>155</v>
      </c>
    </row>
    <row r="188" s="2" customFormat="1" ht="16.5" customHeight="1">
      <c r="A188" s="37"/>
      <c r="B188" s="38"/>
      <c r="C188" s="217" t="s">
        <v>243</v>
      </c>
      <c r="D188" s="217" t="s">
        <v>158</v>
      </c>
      <c r="E188" s="218" t="s">
        <v>244</v>
      </c>
      <c r="F188" s="219" t="s">
        <v>245</v>
      </c>
      <c r="G188" s="220" t="s">
        <v>171</v>
      </c>
      <c r="H188" s="221">
        <v>100</v>
      </c>
      <c r="I188" s="222"/>
      <c r="J188" s="223">
        <f>ROUND(I188*H188,2)</f>
        <v>0</v>
      </c>
      <c r="K188" s="219" t="s">
        <v>162</v>
      </c>
      <c r="L188" s="43"/>
      <c r="M188" s="224" t="s">
        <v>1</v>
      </c>
      <c r="N188" s="225" t="s">
        <v>42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163</v>
      </c>
      <c r="AT188" s="228" t="s">
        <v>158</v>
      </c>
      <c r="AU188" s="228" t="s">
        <v>87</v>
      </c>
      <c r="AY188" s="16" t="s">
        <v>155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163</v>
      </c>
      <c r="BM188" s="228" t="s">
        <v>246</v>
      </c>
    </row>
    <row r="189" s="13" customFormat="1">
      <c r="A189" s="13"/>
      <c r="B189" s="230"/>
      <c r="C189" s="231"/>
      <c r="D189" s="232" t="s">
        <v>165</v>
      </c>
      <c r="E189" s="233" t="s">
        <v>1</v>
      </c>
      <c r="F189" s="234" t="s">
        <v>247</v>
      </c>
      <c r="G189" s="231"/>
      <c r="H189" s="235">
        <v>100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165</v>
      </c>
      <c r="AU189" s="241" t="s">
        <v>87</v>
      </c>
      <c r="AV189" s="13" t="s">
        <v>87</v>
      </c>
      <c r="AW189" s="13" t="s">
        <v>33</v>
      </c>
      <c r="AX189" s="13" t="s">
        <v>85</v>
      </c>
      <c r="AY189" s="241" t="s">
        <v>155</v>
      </c>
    </row>
    <row r="190" s="2" customFormat="1">
      <c r="A190" s="37"/>
      <c r="B190" s="38"/>
      <c r="C190" s="217" t="s">
        <v>248</v>
      </c>
      <c r="D190" s="217" t="s">
        <v>158</v>
      </c>
      <c r="E190" s="218" t="s">
        <v>249</v>
      </c>
      <c r="F190" s="219" t="s">
        <v>250</v>
      </c>
      <c r="G190" s="220" t="s">
        <v>180</v>
      </c>
      <c r="H190" s="221">
        <v>104.59999999999999</v>
      </c>
      <c r="I190" s="222"/>
      <c r="J190" s="223">
        <f>ROUND(I190*H190,2)</f>
        <v>0</v>
      </c>
      <c r="K190" s="219" t="s">
        <v>162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0.0015</v>
      </c>
      <c r="R190" s="226">
        <f>Q190*H190</f>
        <v>0.15689999999999998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163</v>
      </c>
      <c r="AT190" s="228" t="s">
        <v>158</v>
      </c>
      <c r="AU190" s="228" t="s">
        <v>87</v>
      </c>
      <c r="AY190" s="16" t="s">
        <v>155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163</v>
      </c>
      <c r="BM190" s="228" t="s">
        <v>251</v>
      </c>
    </row>
    <row r="191" s="13" customFormat="1">
      <c r="A191" s="13"/>
      <c r="B191" s="230"/>
      <c r="C191" s="231"/>
      <c r="D191" s="232" t="s">
        <v>165</v>
      </c>
      <c r="E191" s="233" t="s">
        <v>1</v>
      </c>
      <c r="F191" s="234" t="s">
        <v>252</v>
      </c>
      <c r="G191" s="231"/>
      <c r="H191" s="235">
        <v>104.59999999999999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165</v>
      </c>
      <c r="AU191" s="241" t="s">
        <v>87</v>
      </c>
      <c r="AV191" s="13" t="s">
        <v>87</v>
      </c>
      <c r="AW191" s="13" t="s">
        <v>33</v>
      </c>
      <c r="AX191" s="13" t="s">
        <v>85</v>
      </c>
      <c r="AY191" s="241" t="s">
        <v>155</v>
      </c>
    </row>
    <row r="192" s="2" customFormat="1">
      <c r="A192" s="37"/>
      <c r="B192" s="38"/>
      <c r="C192" s="217" t="s">
        <v>253</v>
      </c>
      <c r="D192" s="217" t="s">
        <v>158</v>
      </c>
      <c r="E192" s="218" t="s">
        <v>254</v>
      </c>
      <c r="F192" s="219" t="s">
        <v>255</v>
      </c>
      <c r="G192" s="220" t="s">
        <v>171</v>
      </c>
      <c r="H192" s="221">
        <v>45.359999999999999</v>
      </c>
      <c r="I192" s="222"/>
      <c r="J192" s="223">
        <f>ROUND(I192*H192,2)</f>
        <v>0</v>
      </c>
      <c r="K192" s="219" t="s">
        <v>162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163</v>
      </c>
      <c r="AT192" s="228" t="s">
        <v>158</v>
      </c>
      <c r="AU192" s="228" t="s">
        <v>87</v>
      </c>
      <c r="AY192" s="16" t="s">
        <v>155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163</v>
      </c>
      <c r="BM192" s="228" t="s">
        <v>256</v>
      </c>
    </row>
    <row r="193" s="13" customFormat="1">
      <c r="A193" s="13"/>
      <c r="B193" s="230"/>
      <c r="C193" s="231"/>
      <c r="D193" s="232" t="s">
        <v>165</v>
      </c>
      <c r="E193" s="233" t="s">
        <v>1</v>
      </c>
      <c r="F193" s="234" t="s">
        <v>257</v>
      </c>
      <c r="G193" s="231"/>
      <c r="H193" s="235">
        <v>45.359999999999999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165</v>
      </c>
      <c r="AU193" s="241" t="s">
        <v>87</v>
      </c>
      <c r="AV193" s="13" t="s">
        <v>87</v>
      </c>
      <c r="AW193" s="13" t="s">
        <v>33</v>
      </c>
      <c r="AX193" s="13" t="s">
        <v>85</v>
      </c>
      <c r="AY193" s="241" t="s">
        <v>155</v>
      </c>
    </row>
    <row r="194" s="2" customFormat="1" ht="16.5" customHeight="1">
      <c r="A194" s="37"/>
      <c r="B194" s="38"/>
      <c r="C194" s="217" t="s">
        <v>258</v>
      </c>
      <c r="D194" s="217" t="s">
        <v>158</v>
      </c>
      <c r="E194" s="218" t="s">
        <v>259</v>
      </c>
      <c r="F194" s="219" t="s">
        <v>260</v>
      </c>
      <c r="G194" s="220" t="s">
        <v>161</v>
      </c>
      <c r="H194" s="221">
        <v>0.71799999999999997</v>
      </c>
      <c r="I194" s="222"/>
      <c r="J194" s="223">
        <f>ROUND(I194*H194,2)</f>
        <v>0</v>
      </c>
      <c r="K194" s="219" t="s">
        <v>162</v>
      </c>
      <c r="L194" s="43"/>
      <c r="M194" s="224" t="s">
        <v>1</v>
      </c>
      <c r="N194" s="225" t="s">
        <v>42</v>
      </c>
      <c r="O194" s="90"/>
      <c r="P194" s="226">
        <f>O194*H194</f>
        <v>0</v>
      </c>
      <c r="Q194" s="226">
        <v>1.06277</v>
      </c>
      <c r="R194" s="226">
        <f>Q194*H194</f>
        <v>0.76306885999999996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163</v>
      </c>
      <c r="AT194" s="228" t="s">
        <v>158</v>
      </c>
      <c r="AU194" s="228" t="s">
        <v>87</v>
      </c>
      <c r="AY194" s="16" t="s">
        <v>155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163</v>
      </c>
      <c r="BM194" s="228" t="s">
        <v>261</v>
      </c>
    </row>
    <row r="195" s="13" customFormat="1">
      <c r="A195" s="13"/>
      <c r="B195" s="230"/>
      <c r="C195" s="231"/>
      <c r="D195" s="232" t="s">
        <v>165</v>
      </c>
      <c r="E195" s="233" t="s">
        <v>1</v>
      </c>
      <c r="F195" s="234" t="s">
        <v>262</v>
      </c>
      <c r="G195" s="231"/>
      <c r="H195" s="235">
        <v>0.71799999999999997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165</v>
      </c>
      <c r="AU195" s="241" t="s">
        <v>87</v>
      </c>
      <c r="AV195" s="13" t="s">
        <v>87</v>
      </c>
      <c r="AW195" s="13" t="s">
        <v>33</v>
      </c>
      <c r="AX195" s="13" t="s">
        <v>85</v>
      </c>
      <c r="AY195" s="241" t="s">
        <v>155</v>
      </c>
    </row>
    <row r="196" s="2" customFormat="1">
      <c r="A196" s="37"/>
      <c r="B196" s="38"/>
      <c r="C196" s="217" t="s">
        <v>7</v>
      </c>
      <c r="D196" s="217" t="s">
        <v>158</v>
      </c>
      <c r="E196" s="218" t="s">
        <v>263</v>
      </c>
      <c r="F196" s="219" t="s">
        <v>264</v>
      </c>
      <c r="G196" s="220" t="s">
        <v>171</v>
      </c>
      <c r="H196" s="221">
        <v>133.16</v>
      </c>
      <c r="I196" s="222"/>
      <c r="J196" s="223">
        <f>ROUND(I196*H196,2)</f>
        <v>0</v>
      </c>
      <c r="K196" s="219" t="s">
        <v>162</v>
      </c>
      <c r="L196" s="43"/>
      <c r="M196" s="224" t="s">
        <v>1</v>
      </c>
      <c r="N196" s="225" t="s">
        <v>42</v>
      </c>
      <c r="O196" s="90"/>
      <c r="P196" s="226">
        <f>O196*H196</f>
        <v>0</v>
      </c>
      <c r="Q196" s="226">
        <v>0.105</v>
      </c>
      <c r="R196" s="226">
        <f>Q196*H196</f>
        <v>13.9818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163</v>
      </c>
      <c r="AT196" s="228" t="s">
        <v>158</v>
      </c>
      <c r="AU196" s="228" t="s">
        <v>87</v>
      </c>
      <c r="AY196" s="16" t="s">
        <v>155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85</v>
      </c>
      <c r="BK196" s="229">
        <f>ROUND(I196*H196,2)</f>
        <v>0</v>
      </c>
      <c r="BL196" s="16" t="s">
        <v>163</v>
      </c>
      <c r="BM196" s="228" t="s">
        <v>265</v>
      </c>
    </row>
    <row r="197" s="13" customFormat="1">
      <c r="A197" s="13"/>
      <c r="B197" s="230"/>
      <c r="C197" s="231"/>
      <c r="D197" s="232" t="s">
        <v>165</v>
      </c>
      <c r="E197" s="233" t="s">
        <v>1</v>
      </c>
      <c r="F197" s="234" t="s">
        <v>266</v>
      </c>
      <c r="G197" s="231"/>
      <c r="H197" s="235">
        <v>133.16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165</v>
      </c>
      <c r="AU197" s="241" t="s">
        <v>87</v>
      </c>
      <c r="AV197" s="13" t="s">
        <v>87</v>
      </c>
      <c r="AW197" s="13" t="s">
        <v>33</v>
      </c>
      <c r="AX197" s="13" t="s">
        <v>85</v>
      </c>
      <c r="AY197" s="241" t="s">
        <v>155</v>
      </c>
    </row>
    <row r="198" s="2" customFormat="1">
      <c r="A198" s="37"/>
      <c r="B198" s="38"/>
      <c r="C198" s="217" t="s">
        <v>267</v>
      </c>
      <c r="D198" s="217" t="s">
        <v>158</v>
      </c>
      <c r="E198" s="218" t="s">
        <v>268</v>
      </c>
      <c r="F198" s="219" t="s">
        <v>269</v>
      </c>
      <c r="G198" s="220" t="s">
        <v>171</v>
      </c>
      <c r="H198" s="221">
        <v>121.836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0.017000000000000001</v>
      </c>
      <c r="R198" s="226">
        <f>Q198*H198</f>
        <v>2.0712120000000001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163</v>
      </c>
      <c r="AT198" s="228" t="s">
        <v>158</v>
      </c>
      <c r="AU198" s="228" t="s">
        <v>87</v>
      </c>
      <c r="AY198" s="16" t="s">
        <v>155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163</v>
      </c>
      <c r="BM198" s="228" t="s">
        <v>270</v>
      </c>
    </row>
    <row r="199" s="13" customFormat="1">
      <c r="A199" s="13"/>
      <c r="B199" s="230"/>
      <c r="C199" s="231"/>
      <c r="D199" s="232" t="s">
        <v>165</v>
      </c>
      <c r="E199" s="233" t="s">
        <v>1</v>
      </c>
      <c r="F199" s="234" t="s">
        <v>211</v>
      </c>
      <c r="G199" s="231"/>
      <c r="H199" s="235">
        <v>121.836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165</v>
      </c>
      <c r="AU199" s="241" t="s">
        <v>87</v>
      </c>
      <c r="AV199" s="13" t="s">
        <v>87</v>
      </c>
      <c r="AW199" s="13" t="s">
        <v>33</v>
      </c>
      <c r="AX199" s="13" t="s">
        <v>85</v>
      </c>
      <c r="AY199" s="241" t="s">
        <v>155</v>
      </c>
    </row>
    <row r="200" s="2" customFormat="1">
      <c r="A200" s="37"/>
      <c r="B200" s="38"/>
      <c r="C200" s="217" t="s">
        <v>271</v>
      </c>
      <c r="D200" s="217" t="s">
        <v>158</v>
      </c>
      <c r="E200" s="218" t="s">
        <v>272</v>
      </c>
      <c r="F200" s="219" t="s">
        <v>273</v>
      </c>
      <c r="G200" s="220" t="s">
        <v>171</v>
      </c>
      <c r="H200" s="221">
        <v>7</v>
      </c>
      <c r="I200" s="222"/>
      <c r="J200" s="223">
        <f>ROUND(I200*H200,2)</f>
        <v>0</v>
      </c>
      <c r="K200" s="219" t="s">
        <v>1</v>
      </c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163</v>
      </c>
      <c r="AT200" s="228" t="s">
        <v>158</v>
      </c>
      <c r="AU200" s="228" t="s">
        <v>87</v>
      </c>
      <c r="AY200" s="16" t="s">
        <v>155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85</v>
      </c>
      <c r="BK200" s="229">
        <f>ROUND(I200*H200,2)</f>
        <v>0</v>
      </c>
      <c r="BL200" s="16" t="s">
        <v>163</v>
      </c>
      <c r="BM200" s="228" t="s">
        <v>274</v>
      </c>
    </row>
    <row r="201" s="13" customFormat="1">
      <c r="A201" s="13"/>
      <c r="B201" s="230"/>
      <c r="C201" s="231"/>
      <c r="D201" s="232" t="s">
        <v>165</v>
      </c>
      <c r="E201" s="233" t="s">
        <v>1</v>
      </c>
      <c r="F201" s="234" t="s">
        <v>275</v>
      </c>
      <c r="G201" s="231"/>
      <c r="H201" s="235">
        <v>7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165</v>
      </c>
      <c r="AU201" s="241" t="s">
        <v>87</v>
      </c>
      <c r="AV201" s="13" t="s">
        <v>87</v>
      </c>
      <c r="AW201" s="13" t="s">
        <v>33</v>
      </c>
      <c r="AX201" s="13" t="s">
        <v>85</v>
      </c>
      <c r="AY201" s="241" t="s">
        <v>155</v>
      </c>
    </row>
    <row r="202" s="2" customFormat="1">
      <c r="A202" s="37"/>
      <c r="B202" s="38"/>
      <c r="C202" s="217" t="s">
        <v>276</v>
      </c>
      <c r="D202" s="217" t="s">
        <v>158</v>
      </c>
      <c r="E202" s="218" t="s">
        <v>277</v>
      </c>
      <c r="F202" s="219" t="s">
        <v>278</v>
      </c>
      <c r="G202" s="220" t="s">
        <v>171</v>
      </c>
      <c r="H202" s="221">
        <v>133.16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0.050000000000000003</v>
      </c>
      <c r="R202" s="226">
        <f>Q202*H202</f>
        <v>6.6580000000000004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163</v>
      </c>
      <c r="AT202" s="228" t="s">
        <v>158</v>
      </c>
      <c r="AU202" s="228" t="s">
        <v>87</v>
      </c>
      <c r="AY202" s="16" t="s">
        <v>155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85</v>
      </c>
      <c r="BK202" s="229">
        <f>ROUND(I202*H202,2)</f>
        <v>0</v>
      </c>
      <c r="BL202" s="16" t="s">
        <v>163</v>
      </c>
      <c r="BM202" s="228" t="s">
        <v>279</v>
      </c>
    </row>
    <row r="203" s="13" customFormat="1">
      <c r="A203" s="13"/>
      <c r="B203" s="230"/>
      <c r="C203" s="231"/>
      <c r="D203" s="232" t="s">
        <v>165</v>
      </c>
      <c r="E203" s="233" t="s">
        <v>1</v>
      </c>
      <c r="F203" s="234" t="s">
        <v>266</v>
      </c>
      <c r="G203" s="231"/>
      <c r="H203" s="235">
        <v>133.16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165</v>
      </c>
      <c r="AU203" s="241" t="s">
        <v>87</v>
      </c>
      <c r="AV203" s="13" t="s">
        <v>87</v>
      </c>
      <c r="AW203" s="13" t="s">
        <v>33</v>
      </c>
      <c r="AX203" s="13" t="s">
        <v>85</v>
      </c>
      <c r="AY203" s="241" t="s">
        <v>155</v>
      </c>
    </row>
    <row r="204" s="12" customFormat="1" ht="22.8" customHeight="1">
      <c r="A204" s="12"/>
      <c r="B204" s="201"/>
      <c r="C204" s="202"/>
      <c r="D204" s="203" t="s">
        <v>76</v>
      </c>
      <c r="E204" s="215" t="s">
        <v>207</v>
      </c>
      <c r="F204" s="215" t="s">
        <v>280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SUM(P205:P235)</f>
        <v>0</v>
      </c>
      <c r="Q204" s="209"/>
      <c r="R204" s="210">
        <f>SUM(R205:R235)</f>
        <v>0.035290000000000002</v>
      </c>
      <c r="S204" s="209"/>
      <c r="T204" s="211">
        <f>SUM(T205:T235)</f>
        <v>81.104711000000009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85</v>
      </c>
      <c r="AT204" s="213" t="s">
        <v>76</v>
      </c>
      <c r="AU204" s="213" t="s">
        <v>85</v>
      </c>
      <c r="AY204" s="212" t="s">
        <v>155</v>
      </c>
      <c r="BK204" s="214">
        <f>SUM(BK205:BK235)</f>
        <v>0</v>
      </c>
    </row>
    <row r="205" s="2" customFormat="1" ht="33" customHeight="1">
      <c r="A205" s="37"/>
      <c r="B205" s="38"/>
      <c r="C205" s="217" t="s">
        <v>281</v>
      </c>
      <c r="D205" s="217" t="s">
        <v>158</v>
      </c>
      <c r="E205" s="218" t="s">
        <v>282</v>
      </c>
      <c r="F205" s="219" t="s">
        <v>283</v>
      </c>
      <c r="G205" s="220" t="s">
        <v>171</v>
      </c>
      <c r="H205" s="221">
        <v>133.16</v>
      </c>
      <c r="I205" s="222"/>
      <c r="J205" s="223">
        <f>ROUND(I205*H205,2)</f>
        <v>0</v>
      </c>
      <c r="K205" s="219" t="s">
        <v>162</v>
      </c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0.00021000000000000001</v>
      </c>
      <c r="R205" s="226">
        <f>Q205*H205</f>
        <v>0.027963600000000002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163</v>
      </c>
      <c r="AT205" s="228" t="s">
        <v>158</v>
      </c>
      <c r="AU205" s="228" t="s">
        <v>87</v>
      </c>
      <c r="AY205" s="16" t="s">
        <v>155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163</v>
      </c>
      <c r="BM205" s="228" t="s">
        <v>284</v>
      </c>
    </row>
    <row r="206" s="13" customFormat="1">
      <c r="A206" s="13"/>
      <c r="B206" s="230"/>
      <c r="C206" s="231"/>
      <c r="D206" s="232" t="s">
        <v>165</v>
      </c>
      <c r="E206" s="233" t="s">
        <v>1</v>
      </c>
      <c r="F206" s="234" t="s">
        <v>285</v>
      </c>
      <c r="G206" s="231"/>
      <c r="H206" s="235">
        <v>133.16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165</v>
      </c>
      <c r="AU206" s="241" t="s">
        <v>87</v>
      </c>
      <c r="AV206" s="13" t="s">
        <v>87</v>
      </c>
      <c r="AW206" s="13" t="s">
        <v>33</v>
      </c>
      <c r="AX206" s="13" t="s">
        <v>85</v>
      </c>
      <c r="AY206" s="241" t="s">
        <v>155</v>
      </c>
    </row>
    <row r="207" s="2" customFormat="1">
      <c r="A207" s="37"/>
      <c r="B207" s="38"/>
      <c r="C207" s="217" t="s">
        <v>286</v>
      </c>
      <c r="D207" s="217" t="s">
        <v>158</v>
      </c>
      <c r="E207" s="218" t="s">
        <v>287</v>
      </c>
      <c r="F207" s="219" t="s">
        <v>288</v>
      </c>
      <c r="G207" s="220" t="s">
        <v>171</v>
      </c>
      <c r="H207" s="221">
        <v>183.16</v>
      </c>
      <c r="I207" s="222"/>
      <c r="J207" s="223">
        <f>ROUND(I207*H207,2)</f>
        <v>0</v>
      </c>
      <c r="K207" s="219" t="s">
        <v>162</v>
      </c>
      <c r="L207" s="43"/>
      <c r="M207" s="224" t="s">
        <v>1</v>
      </c>
      <c r="N207" s="225" t="s">
        <v>42</v>
      </c>
      <c r="O207" s="90"/>
      <c r="P207" s="226">
        <f>O207*H207</f>
        <v>0</v>
      </c>
      <c r="Q207" s="226">
        <v>4.0000000000000003E-05</v>
      </c>
      <c r="R207" s="226">
        <f>Q207*H207</f>
        <v>0.0073264000000000003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163</v>
      </c>
      <c r="AT207" s="228" t="s">
        <v>158</v>
      </c>
      <c r="AU207" s="228" t="s">
        <v>87</v>
      </c>
      <c r="AY207" s="16" t="s">
        <v>155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85</v>
      </c>
      <c r="BK207" s="229">
        <f>ROUND(I207*H207,2)</f>
        <v>0</v>
      </c>
      <c r="BL207" s="16" t="s">
        <v>163</v>
      </c>
      <c r="BM207" s="228" t="s">
        <v>289</v>
      </c>
    </row>
    <row r="208" s="13" customFormat="1">
      <c r="A208" s="13"/>
      <c r="B208" s="230"/>
      <c r="C208" s="231"/>
      <c r="D208" s="232" t="s">
        <v>165</v>
      </c>
      <c r="E208" s="233" t="s">
        <v>1</v>
      </c>
      <c r="F208" s="234" t="s">
        <v>290</v>
      </c>
      <c r="G208" s="231"/>
      <c r="H208" s="235">
        <v>183.16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165</v>
      </c>
      <c r="AU208" s="241" t="s">
        <v>87</v>
      </c>
      <c r="AV208" s="13" t="s">
        <v>87</v>
      </c>
      <c r="AW208" s="13" t="s">
        <v>33</v>
      </c>
      <c r="AX208" s="13" t="s">
        <v>85</v>
      </c>
      <c r="AY208" s="241" t="s">
        <v>155</v>
      </c>
    </row>
    <row r="209" s="2" customFormat="1" ht="21.75" customHeight="1">
      <c r="A209" s="37"/>
      <c r="B209" s="38"/>
      <c r="C209" s="217" t="s">
        <v>291</v>
      </c>
      <c r="D209" s="217" t="s">
        <v>158</v>
      </c>
      <c r="E209" s="218" t="s">
        <v>292</v>
      </c>
      <c r="F209" s="219" t="s">
        <v>293</v>
      </c>
      <c r="G209" s="220" t="s">
        <v>171</v>
      </c>
      <c r="H209" s="221">
        <v>32.621000000000002</v>
      </c>
      <c r="I209" s="222"/>
      <c r="J209" s="223">
        <f>ROUND(I209*H209,2)</f>
        <v>0</v>
      </c>
      <c r="K209" s="219" t="s">
        <v>162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0.13100000000000001</v>
      </c>
      <c r="T209" s="227">
        <f>S209*H209</f>
        <v>4.2733510000000008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163</v>
      </c>
      <c r="AT209" s="228" t="s">
        <v>158</v>
      </c>
      <c r="AU209" s="228" t="s">
        <v>87</v>
      </c>
      <c r="AY209" s="16" t="s">
        <v>155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163</v>
      </c>
      <c r="BM209" s="228" t="s">
        <v>294</v>
      </c>
    </row>
    <row r="210" s="13" customFormat="1">
      <c r="A210" s="13"/>
      <c r="B210" s="230"/>
      <c r="C210" s="231"/>
      <c r="D210" s="232" t="s">
        <v>165</v>
      </c>
      <c r="E210" s="233" t="s">
        <v>1</v>
      </c>
      <c r="F210" s="234" t="s">
        <v>295</v>
      </c>
      <c r="G210" s="231"/>
      <c r="H210" s="235">
        <v>12.771000000000001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165</v>
      </c>
      <c r="AU210" s="241" t="s">
        <v>87</v>
      </c>
      <c r="AV210" s="13" t="s">
        <v>87</v>
      </c>
      <c r="AW210" s="13" t="s">
        <v>33</v>
      </c>
      <c r="AX210" s="13" t="s">
        <v>77</v>
      </c>
      <c r="AY210" s="241" t="s">
        <v>155</v>
      </c>
    </row>
    <row r="211" s="13" customFormat="1">
      <c r="A211" s="13"/>
      <c r="B211" s="230"/>
      <c r="C211" s="231"/>
      <c r="D211" s="232" t="s">
        <v>165</v>
      </c>
      <c r="E211" s="233" t="s">
        <v>1</v>
      </c>
      <c r="F211" s="234" t="s">
        <v>296</v>
      </c>
      <c r="G211" s="231"/>
      <c r="H211" s="235">
        <v>19.850000000000001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165</v>
      </c>
      <c r="AU211" s="241" t="s">
        <v>87</v>
      </c>
      <c r="AV211" s="13" t="s">
        <v>87</v>
      </c>
      <c r="AW211" s="13" t="s">
        <v>33</v>
      </c>
      <c r="AX211" s="13" t="s">
        <v>77</v>
      </c>
      <c r="AY211" s="241" t="s">
        <v>155</v>
      </c>
    </row>
    <row r="212" s="14" customFormat="1">
      <c r="A212" s="14"/>
      <c r="B212" s="242"/>
      <c r="C212" s="243"/>
      <c r="D212" s="232" t="s">
        <v>165</v>
      </c>
      <c r="E212" s="244" t="s">
        <v>1</v>
      </c>
      <c r="F212" s="245" t="s">
        <v>168</v>
      </c>
      <c r="G212" s="243"/>
      <c r="H212" s="246">
        <v>32.621000000000002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165</v>
      </c>
      <c r="AU212" s="252" t="s">
        <v>87</v>
      </c>
      <c r="AV212" s="14" t="s">
        <v>163</v>
      </c>
      <c r="AW212" s="14" t="s">
        <v>33</v>
      </c>
      <c r="AX212" s="14" t="s">
        <v>85</v>
      </c>
      <c r="AY212" s="252" t="s">
        <v>155</v>
      </c>
    </row>
    <row r="213" s="2" customFormat="1" ht="33" customHeight="1">
      <c r="A213" s="37"/>
      <c r="B213" s="38"/>
      <c r="C213" s="217" t="s">
        <v>297</v>
      </c>
      <c r="D213" s="217" t="s">
        <v>158</v>
      </c>
      <c r="E213" s="218" t="s">
        <v>298</v>
      </c>
      <c r="F213" s="219" t="s">
        <v>299</v>
      </c>
      <c r="G213" s="220" t="s">
        <v>300</v>
      </c>
      <c r="H213" s="221">
        <v>28.506</v>
      </c>
      <c r="I213" s="222"/>
      <c r="J213" s="223">
        <f>ROUND(I213*H213,2)</f>
        <v>0</v>
      </c>
      <c r="K213" s="219" t="s">
        <v>162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2.2000000000000002</v>
      </c>
      <c r="T213" s="227">
        <f>S213*H213</f>
        <v>62.713200000000008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163</v>
      </c>
      <c r="AT213" s="228" t="s">
        <v>158</v>
      </c>
      <c r="AU213" s="228" t="s">
        <v>87</v>
      </c>
      <c r="AY213" s="16" t="s">
        <v>155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163</v>
      </c>
      <c r="BM213" s="228" t="s">
        <v>301</v>
      </c>
    </row>
    <row r="214" s="13" customFormat="1">
      <c r="A214" s="13"/>
      <c r="B214" s="230"/>
      <c r="C214" s="231"/>
      <c r="D214" s="232" t="s">
        <v>165</v>
      </c>
      <c r="E214" s="233" t="s">
        <v>1</v>
      </c>
      <c r="F214" s="234" t="s">
        <v>302</v>
      </c>
      <c r="G214" s="231"/>
      <c r="H214" s="235">
        <v>8.532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165</v>
      </c>
      <c r="AU214" s="241" t="s">
        <v>87</v>
      </c>
      <c r="AV214" s="13" t="s">
        <v>87</v>
      </c>
      <c r="AW214" s="13" t="s">
        <v>33</v>
      </c>
      <c r="AX214" s="13" t="s">
        <v>77</v>
      </c>
      <c r="AY214" s="241" t="s">
        <v>155</v>
      </c>
    </row>
    <row r="215" s="13" customFormat="1">
      <c r="A215" s="13"/>
      <c r="B215" s="230"/>
      <c r="C215" s="231"/>
      <c r="D215" s="232" t="s">
        <v>165</v>
      </c>
      <c r="E215" s="233" t="s">
        <v>1</v>
      </c>
      <c r="F215" s="234" t="s">
        <v>303</v>
      </c>
      <c r="G215" s="231"/>
      <c r="H215" s="235">
        <v>19.974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165</v>
      </c>
      <c r="AU215" s="241" t="s">
        <v>87</v>
      </c>
      <c r="AV215" s="13" t="s">
        <v>87</v>
      </c>
      <c r="AW215" s="13" t="s">
        <v>33</v>
      </c>
      <c r="AX215" s="13" t="s">
        <v>77</v>
      </c>
      <c r="AY215" s="241" t="s">
        <v>155</v>
      </c>
    </row>
    <row r="216" s="14" customFormat="1">
      <c r="A216" s="14"/>
      <c r="B216" s="242"/>
      <c r="C216" s="243"/>
      <c r="D216" s="232" t="s">
        <v>165</v>
      </c>
      <c r="E216" s="244" t="s">
        <v>1</v>
      </c>
      <c r="F216" s="245" t="s">
        <v>168</v>
      </c>
      <c r="G216" s="243"/>
      <c r="H216" s="246">
        <v>28.506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165</v>
      </c>
      <c r="AU216" s="252" t="s">
        <v>87</v>
      </c>
      <c r="AV216" s="14" t="s">
        <v>163</v>
      </c>
      <c r="AW216" s="14" t="s">
        <v>33</v>
      </c>
      <c r="AX216" s="14" t="s">
        <v>85</v>
      </c>
      <c r="AY216" s="252" t="s">
        <v>155</v>
      </c>
    </row>
    <row r="217" s="2" customFormat="1" ht="21.75" customHeight="1">
      <c r="A217" s="37"/>
      <c r="B217" s="38"/>
      <c r="C217" s="217" t="s">
        <v>304</v>
      </c>
      <c r="D217" s="217" t="s">
        <v>158</v>
      </c>
      <c r="E217" s="218" t="s">
        <v>305</v>
      </c>
      <c r="F217" s="219" t="s">
        <v>306</v>
      </c>
      <c r="G217" s="220" t="s">
        <v>171</v>
      </c>
      <c r="H217" s="221">
        <v>13.800000000000001</v>
      </c>
      <c r="I217" s="222"/>
      <c r="J217" s="223">
        <f>ROUND(I217*H217,2)</f>
        <v>0</v>
      </c>
      <c r="K217" s="219" t="s">
        <v>162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0.075999999999999998</v>
      </c>
      <c r="T217" s="227">
        <f>S217*H217</f>
        <v>1.0488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163</v>
      </c>
      <c r="AT217" s="228" t="s">
        <v>158</v>
      </c>
      <c r="AU217" s="228" t="s">
        <v>87</v>
      </c>
      <c r="AY217" s="16" t="s">
        <v>155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85</v>
      </c>
      <c r="BK217" s="229">
        <f>ROUND(I217*H217,2)</f>
        <v>0</v>
      </c>
      <c r="BL217" s="16" t="s">
        <v>163</v>
      </c>
      <c r="BM217" s="228" t="s">
        <v>307</v>
      </c>
    </row>
    <row r="218" s="13" customFormat="1">
      <c r="A218" s="13"/>
      <c r="B218" s="230"/>
      <c r="C218" s="231"/>
      <c r="D218" s="232" t="s">
        <v>165</v>
      </c>
      <c r="E218" s="233" t="s">
        <v>1</v>
      </c>
      <c r="F218" s="234" t="s">
        <v>308</v>
      </c>
      <c r="G218" s="231"/>
      <c r="H218" s="235">
        <v>8.8000000000000007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165</v>
      </c>
      <c r="AU218" s="241" t="s">
        <v>87</v>
      </c>
      <c r="AV218" s="13" t="s">
        <v>87</v>
      </c>
      <c r="AW218" s="13" t="s">
        <v>33</v>
      </c>
      <c r="AX218" s="13" t="s">
        <v>77</v>
      </c>
      <c r="AY218" s="241" t="s">
        <v>155</v>
      </c>
    </row>
    <row r="219" s="13" customFormat="1">
      <c r="A219" s="13"/>
      <c r="B219" s="230"/>
      <c r="C219" s="231"/>
      <c r="D219" s="232" t="s">
        <v>165</v>
      </c>
      <c r="E219" s="233" t="s">
        <v>1</v>
      </c>
      <c r="F219" s="234" t="s">
        <v>309</v>
      </c>
      <c r="G219" s="231"/>
      <c r="H219" s="235">
        <v>5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165</v>
      </c>
      <c r="AU219" s="241" t="s">
        <v>87</v>
      </c>
      <c r="AV219" s="13" t="s">
        <v>87</v>
      </c>
      <c r="AW219" s="13" t="s">
        <v>33</v>
      </c>
      <c r="AX219" s="13" t="s">
        <v>77</v>
      </c>
      <c r="AY219" s="241" t="s">
        <v>155</v>
      </c>
    </row>
    <row r="220" s="14" customFormat="1">
      <c r="A220" s="14"/>
      <c r="B220" s="242"/>
      <c r="C220" s="243"/>
      <c r="D220" s="232" t="s">
        <v>165</v>
      </c>
      <c r="E220" s="244" t="s">
        <v>1</v>
      </c>
      <c r="F220" s="245" t="s">
        <v>168</v>
      </c>
      <c r="G220" s="243"/>
      <c r="H220" s="246">
        <v>13.800000000000001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165</v>
      </c>
      <c r="AU220" s="252" t="s">
        <v>87</v>
      </c>
      <c r="AV220" s="14" t="s">
        <v>163</v>
      </c>
      <c r="AW220" s="14" t="s">
        <v>33</v>
      </c>
      <c r="AX220" s="14" t="s">
        <v>85</v>
      </c>
      <c r="AY220" s="252" t="s">
        <v>155</v>
      </c>
    </row>
    <row r="221" s="2" customFormat="1">
      <c r="A221" s="37"/>
      <c r="B221" s="38"/>
      <c r="C221" s="217" t="s">
        <v>310</v>
      </c>
      <c r="D221" s="217" t="s">
        <v>158</v>
      </c>
      <c r="E221" s="218" t="s">
        <v>311</v>
      </c>
      <c r="F221" s="219" t="s">
        <v>312</v>
      </c>
      <c r="G221" s="220" t="s">
        <v>171</v>
      </c>
      <c r="H221" s="221">
        <v>2.1000000000000001</v>
      </c>
      <c r="I221" s="222"/>
      <c r="J221" s="223">
        <f>ROUND(I221*H221,2)</f>
        <v>0</v>
      </c>
      <c r="K221" s="219" t="s">
        <v>162</v>
      </c>
      <c r="L221" s="43"/>
      <c r="M221" s="224" t="s">
        <v>1</v>
      </c>
      <c r="N221" s="225" t="s">
        <v>42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0.23999999999999999</v>
      </c>
      <c r="T221" s="227">
        <f>S221*H221</f>
        <v>0.504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163</v>
      </c>
      <c r="AT221" s="228" t="s">
        <v>158</v>
      </c>
      <c r="AU221" s="228" t="s">
        <v>87</v>
      </c>
      <c r="AY221" s="16" t="s">
        <v>155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85</v>
      </c>
      <c r="BK221" s="229">
        <f>ROUND(I221*H221,2)</f>
        <v>0</v>
      </c>
      <c r="BL221" s="16" t="s">
        <v>163</v>
      </c>
      <c r="BM221" s="228" t="s">
        <v>313</v>
      </c>
    </row>
    <row r="222" s="13" customFormat="1">
      <c r="A222" s="13"/>
      <c r="B222" s="230"/>
      <c r="C222" s="231"/>
      <c r="D222" s="232" t="s">
        <v>165</v>
      </c>
      <c r="E222" s="233" t="s">
        <v>1</v>
      </c>
      <c r="F222" s="234" t="s">
        <v>314</v>
      </c>
      <c r="G222" s="231"/>
      <c r="H222" s="235">
        <v>2.1000000000000001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165</v>
      </c>
      <c r="AU222" s="241" t="s">
        <v>87</v>
      </c>
      <c r="AV222" s="13" t="s">
        <v>87</v>
      </c>
      <c r="AW222" s="13" t="s">
        <v>33</v>
      </c>
      <c r="AX222" s="13" t="s">
        <v>85</v>
      </c>
      <c r="AY222" s="241" t="s">
        <v>155</v>
      </c>
    </row>
    <row r="223" s="2" customFormat="1">
      <c r="A223" s="37"/>
      <c r="B223" s="38"/>
      <c r="C223" s="217" t="s">
        <v>315</v>
      </c>
      <c r="D223" s="217" t="s">
        <v>158</v>
      </c>
      <c r="E223" s="218" t="s">
        <v>316</v>
      </c>
      <c r="F223" s="219" t="s">
        <v>317</v>
      </c>
      <c r="G223" s="220" t="s">
        <v>300</v>
      </c>
      <c r="H223" s="221">
        <v>1.26</v>
      </c>
      <c r="I223" s="222"/>
      <c r="J223" s="223">
        <f>ROUND(I223*H223,2)</f>
        <v>0</v>
      </c>
      <c r="K223" s="219" t="s">
        <v>162</v>
      </c>
      <c r="L223" s="43"/>
      <c r="M223" s="224" t="s">
        <v>1</v>
      </c>
      <c r="N223" s="225" t="s">
        <v>42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2.3999999999999999</v>
      </c>
      <c r="T223" s="227">
        <f>S223*H223</f>
        <v>3.024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163</v>
      </c>
      <c r="AT223" s="228" t="s">
        <v>158</v>
      </c>
      <c r="AU223" s="228" t="s">
        <v>87</v>
      </c>
      <c r="AY223" s="16" t="s">
        <v>155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85</v>
      </c>
      <c r="BK223" s="229">
        <f>ROUND(I223*H223,2)</f>
        <v>0</v>
      </c>
      <c r="BL223" s="16" t="s">
        <v>163</v>
      </c>
      <c r="BM223" s="228" t="s">
        <v>318</v>
      </c>
    </row>
    <row r="224" s="13" customFormat="1">
      <c r="A224" s="13"/>
      <c r="B224" s="230"/>
      <c r="C224" s="231"/>
      <c r="D224" s="232" t="s">
        <v>165</v>
      </c>
      <c r="E224" s="233" t="s">
        <v>1</v>
      </c>
      <c r="F224" s="234" t="s">
        <v>319</v>
      </c>
      <c r="G224" s="231"/>
      <c r="H224" s="235">
        <v>1.26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165</v>
      </c>
      <c r="AU224" s="241" t="s">
        <v>87</v>
      </c>
      <c r="AV224" s="13" t="s">
        <v>87</v>
      </c>
      <c r="AW224" s="13" t="s">
        <v>33</v>
      </c>
      <c r="AX224" s="13" t="s">
        <v>85</v>
      </c>
      <c r="AY224" s="241" t="s">
        <v>155</v>
      </c>
    </row>
    <row r="225" s="2" customFormat="1">
      <c r="A225" s="37"/>
      <c r="B225" s="38"/>
      <c r="C225" s="217" t="s">
        <v>320</v>
      </c>
      <c r="D225" s="217" t="s">
        <v>158</v>
      </c>
      <c r="E225" s="218" t="s">
        <v>321</v>
      </c>
      <c r="F225" s="219" t="s">
        <v>322</v>
      </c>
      <c r="G225" s="220" t="s">
        <v>180</v>
      </c>
      <c r="H225" s="221">
        <v>5</v>
      </c>
      <c r="I225" s="222"/>
      <c r="J225" s="223">
        <f>ROUND(I225*H225,2)</f>
        <v>0</v>
      </c>
      <c r="K225" s="219" t="s">
        <v>162</v>
      </c>
      <c r="L225" s="43"/>
      <c r="M225" s="224" t="s">
        <v>1</v>
      </c>
      <c r="N225" s="225" t="s">
        <v>42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0.033000000000000002</v>
      </c>
      <c r="T225" s="227">
        <f>S225*H225</f>
        <v>0.16500000000000001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163</v>
      </c>
      <c r="AT225" s="228" t="s">
        <v>158</v>
      </c>
      <c r="AU225" s="228" t="s">
        <v>87</v>
      </c>
      <c r="AY225" s="16" t="s">
        <v>155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85</v>
      </c>
      <c r="BK225" s="229">
        <f>ROUND(I225*H225,2)</f>
        <v>0</v>
      </c>
      <c r="BL225" s="16" t="s">
        <v>163</v>
      </c>
      <c r="BM225" s="228" t="s">
        <v>323</v>
      </c>
    </row>
    <row r="226" s="2" customFormat="1">
      <c r="A226" s="37"/>
      <c r="B226" s="38"/>
      <c r="C226" s="217" t="s">
        <v>324</v>
      </c>
      <c r="D226" s="217" t="s">
        <v>158</v>
      </c>
      <c r="E226" s="218" t="s">
        <v>325</v>
      </c>
      <c r="F226" s="219" t="s">
        <v>326</v>
      </c>
      <c r="G226" s="220" t="s">
        <v>171</v>
      </c>
      <c r="H226" s="221">
        <v>120.12000000000001</v>
      </c>
      <c r="I226" s="222"/>
      <c r="J226" s="223">
        <f>ROUND(I226*H226,2)</f>
        <v>0</v>
      </c>
      <c r="K226" s="219" t="s">
        <v>327</v>
      </c>
      <c r="L226" s="43"/>
      <c r="M226" s="224" t="s">
        <v>1</v>
      </c>
      <c r="N226" s="225" t="s">
        <v>42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0.01</v>
      </c>
      <c r="T226" s="227">
        <f>S226*H226</f>
        <v>1.2012000000000001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163</v>
      </c>
      <c r="AT226" s="228" t="s">
        <v>158</v>
      </c>
      <c r="AU226" s="228" t="s">
        <v>87</v>
      </c>
      <c r="AY226" s="16" t="s">
        <v>155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85</v>
      </c>
      <c r="BK226" s="229">
        <f>ROUND(I226*H226,2)</f>
        <v>0</v>
      </c>
      <c r="BL226" s="16" t="s">
        <v>163</v>
      </c>
      <c r="BM226" s="228" t="s">
        <v>328</v>
      </c>
    </row>
    <row r="227" s="13" customFormat="1">
      <c r="A227" s="13"/>
      <c r="B227" s="230"/>
      <c r="C227" s="231"/>
      <c r="D227" s="232" t="s">
        <v>165</v>
      </c>
      <c r="E227" s="233" t="s">
        <v>1</v>
      </c>
      <c r="F227" s="234" t="s">
        <v>329</v>
      </c>
      <c r="G227" s="231"/>
      <c r="H227" s="235">
        <v>120.12000000000001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165</v>
      </c>
      <c r="AU227" s="241" t="s">
        <v>87</v>
      </c>
      <c r="AV227" s="13" t="s">
        <v>87</v>
      </c>
      <c r="AW227" s="13" t="s">
        <v>33</v>
      </c>
      <c r="AX227" s="13" t="s">
        <v>77</v>
      </c>
      <c r="AY227" s="241" t="s">
        <v>155</v>
      </c>
    </row>
    <row r="228" s="2" customFormat="1" ht="33" customHeight="1">
      <c r="A228" s="37"/>
      <c r="B228" s="38"/>
      <c r="C228" s="217" t="s">
        <v>330</v>
      </c>
      <c r="D228" s="217" t="s">
        <v>158</v>
      </c>
      <c r="E228" s="218" t="s">
        <v>331</v>
      </c>
      <c r="F228" s="219" t="s">
        <v>332</v>
      </c>
      <c r="G228" s="220" t="s">
        <v>171</v>
      </c>
      <c r="H228" s="221">
        <v>109.33799999999999</v>
      </c>
      <c r="I228" s="222"/>
      <c r="J228" s="223">
        <f>ROUND(I228*H228,2)</f>
        <v>0</v>
      </c>
      <c r="K228" s="219" t="s">
        <v>162</v>
      </c>
      <c r="L228" s="43"/>
      <c r="M228" s="224" t="s">
        <v>1</v>
      </c>
      <c r="N228" s="225" t="s">
        <v>42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0.045999999999999999</v>
      </c>
      <c r="T228" s="227">
        <f>S228*H228</f>
        <v>5.0295479999999992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163</v>
      </c>
      <c r="AT228" s="228" t="s">
        <v>158</v>
      </c>
      <c r="AU228" s="228" t="s">
        <v>87</v>
      </c>
      <c r="AY228" s="16" t="s">
        <v>155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85</v>
      </c>
      <c r="BK228" s="229">
        <f>ROUND(I228*H228,2)</f>
        <v>0</v>
      </c>
      <c r="BL228" s="16" t="s">
        <v>163</v>
      </c>
      <c r="BM228" s="228" t="s">
        <v>333</v>
      </c>
    </row>
    <row r="229" s="13" customFormat="1">
      <c r="A229" s="13"/>
      <c r="B229" s="230"/>
      <c r="C229" s="231"/>
      <c r="D229" s="232" t="s">
        <v>165</v>
      </c>
      <c r="E229" s="233" t="s">
        <v>1</v>
      </c>
      <c r="F229" s="234" t="s">
        <v>334</v>
      </c>
      <c r="G229" s="231"/>
      <c r="H229" s="235">
        <v>3.0600000000000001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165</v>
      </c>
      <c r="AU229" s="241" t="s">
        <v>87</v>
      </c>
      <c r="AV229" s="13" t="s">
        <v>87</v>
      </c>
      <c r="AW229" s="13" t="s">
        <v>33</v>
      </c>
      <c r="AX229" s="13" t="s">
        <v>77</v>
      </c>
      <c r="AY229" s="241" t="s">
        <v>155</v>
      </c>
    </row>
    <row r="230" s="13" customFormat="1">
      <c r="A230" s="13"/>
      <c r="B230" s="230"/>
      <c r="C230" s="231"/>
      <c r="D230" s="232" t="s">
        <v>165</v>
      </c>
      <c r="E230" s="233" t="s">
        <v>1</v>
      </c>
      <c r="F230" s="234" t="s">
        <v>335</v>
      </c>
      <c r="G230" s="231"/>
      <c r="H230" s="235">
        <v>99.438000000000002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165</v>
      </c>
      <c r="AU230" s="241" t="s">
        <v>87</v>
      </c>
      <c r="AV230" s="13" t="s">
        <v>87</v>
      </c>
      <c r="AW230" s="13" t="s">
        <v>33</v>
      </c>
      <c r="AX230" s="13" t="s">
        <v>77</v>
      </c>
      <c r="AY230" s="241" t="s">
        <v>155</v>
      </c>
    </row>
    <row r="231" s="13" customFormat="1">
      <c r="A231" s="13"/>
      <c r="B231" s="230"/>
      <c r="C231" s="231"/>
      <c r="D231" s="232" t="s">
        <v>165</v>
      </c>
      <c r="E231" s="233" t="s">
        <v>1</v>
      </c>
      <c r="F231" s="234" t="s">
        <v>336</v>
      </c>
      <c r="G231" s="231"/>
      <c r="H231" s="235">
        <v>6.8399999999999999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165</v>
      </c>
      <c r="AU231" s="241" t="s">
        <v>87</v>
      </c>
      <c r="AV231" s="13" t="s">
        <v>87</v>
      </c>
      <c r="AW231" s="13" t="s">
        <v>33</v>
      </c>
      <c r="AX231" s="13" t="s">
        <v>77</v>
      </c>
      <c r="AY231" s="241" t="s">
        <v>155</v>
      </c>
    </row>
    <row r="232" s="14" customFormat="1">
      <c r="A232" s="14"/>
      <c r="B232" s="242"/>
      <c r="C232" s="243"/>
      <c r="D232" s="232" t="s">
        <v>165</v>
      </c>
      <c r="E232" s="244" t="s">
        <v>1</v>
      </c>
      <c r="F232" s="245" t="s">
        <v>168</v>
      </c>
      <c r="G232" s="243"/>
      <c r="H232" s="246">
        <v>109.33800000000001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165</v>
      </c>
      <c r="AU232" s="252" t="s">
        <v>87</v>
      </c>
      <c r="AV232" s="14" t="s">
        <v>163</v>
      </c>
      <c r="AW232" s="14" t="s">
        <v>33</v>
      </c>
      <c r="AX232" s="14" t="s">
        <v>85</v>
      </c>
      <c r="AY232" s="252" t="s">
        <v>155</v>
      </c>
    </row>
    <row r="233" s="2" customFormat="1">
      <c r="A233" s="37"/>
      <c r="B233" s="38"/>
      <c r="C233" s="217" t="s">
        <v>337</v>
      </c>
      <c r="D233" s="217" t="s">
        <v>158</v>
      </c>
      <c r="E233" s="218" t="s">
        <v>338</v>
      </c>
      <c r="F233" s="219" t="s">
        <v>339</v>
      </c>
      <c r="G233" s="220" t="s">
        <v>171</v>
      </c>
      <c r="H233" s="221">
        <v>46.259</v>
      </c>
      <c r="I233" s="222"/>
      <c r="J233" s="223">
        <f>ROUND(I233*H233,2)</f>
        <v>0</v>
      </c>
      <c r="K233" s="219" t="s">
        <v>162</v>
      </c>
      <c r="L233" s="43"/>
      <c r="M233" s="224" t="s">
        <v>1</v>
      </c>
      <c r="N233" s="225" t="s">
        <v>42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0.068000000000000005</v>
      </c>
      <c r="T233" s="227">
        <f>S233*H233</f>
        <v>3.1456120000000003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163</v>
      </c>
      <c r="AT233" s="228" t="s">
        <v>158</v>
      </c>
      <c r="AU233" s="228" t="s">
        <v>87</v>
      </c>
      <c r="AY233" s="16" t="s">
        <v>155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85</v>
      </c>
      <c r="BK233" s="229">
        <f>ROUND(I233*H233,2)</f>
        <v>0</v>
      </c>
      <c r="BL233" s="16" t="s">
        <v>163</v>
      </c>
      <c r="BM233" s="228" t="s">
        <v>340</v>
      </c>
    </row>
    <row r="234" s="13" customFormat="1">
      <c r="A234" s="13"/>
      <c r="B234" s="230"/>
      <c r="C234" s="231"/>
      <c r="D234" s="232" t="s">
        <v>165</v>
      </c>
      <c r="E234" s="233" t="s">
        <v>1</v>
      </c>
      <c r="F234" s="234" t="s">
        <v>341</v>
      </c>
      <c r="G234" s="231"/>
      <c r="H234" s="235">
        <v>46.259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165</v>
      </c>
      <c r="AU234" s="241" t="s">
        <v>87</v>
      </c>
      <c r="AV234" s="13" t="s">
        <v>87</v>
      </c>
      <c r="AW234" s="13" t="s">
        <v>33</v>
      </c>
      <c r="AX234" s="13" t="s">
        <v>85</v>
      </c>
      <c r="AY234" s="241" t="s">
        <v>155</v>
      </c>
    </row>
    <row r="235" s="2" customFormat="1" ht="16.5" customHeight="1">
      <c r="A235" s="37"/>
      <c r="B235" s="38"/>
      <c r="C235" s="217" t="s">
        <v>342</v>
      </c>
      <c r="D235" s="217" t="s">
        <v>158</v>
      </c>
      <c r="E235" s="218" t="s">
        <v>343</v>
      </c>
      <c r="F235" s="219" t="s">
        <v>344</v>
      </c>
      <c r="G235" s="220" t="s">
        <v>345</v>
      </c>
      <c r="H235" s="221">
        <v>1</v>
      </c>
      <c r="I235" s="222"/>
      <c r="J235" s="223">
        <f>ROUND(I235*H235,2)</f>
        <v>0</v>
      </c>
      <c r="K235" s="219" t="s">
        <v>1</v>
      </c>
      <c r="L235" s="43"/>
      <c r="M235" s="224" t="s">
        <v>1</v>
      </c>
      <c r="N235" s="225" t="s">
        <v>42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163</v>
      </c>
      <c r="AT235" s="228" t="s">
        <v>158</v>
      </c>
      <c r="AU235" s="228" t="s">
        <v>87</v>
      </c>
      <c r="AY235" s="16" t="s">
        <v>155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85</v>
      </c>
      <c r="BK235" s="229">
        <f>ROUND(I235*H235,2)</f>
        <v>0</v>
      </c>
      <c r="BL235" s="16" t="s">
        <v>163</v>
      </c>
      <c r="BM235" s="228" t="s">
        <v>346</v>
      </c>
    </row>
    <row r="236" s="12" customFormat="1" ht="22.8" customHeight="1">
      <c r="A236" s="12"/>
      <c r="B236" s="201"/>
      <c r="C236" s="202"/>
      <c r="D236" s="203" t="s">
        <v>76</v>
      </c>
      <c r="E236" s="215" t="s">
        <v>347</v>
      </c>
      <c r="F236" s="215" t="s">
        <v>348</v>
      </c>
      <c r="G236" s="202"/>
      <c r="H236" s="202"/>
      <c r="I236" s="205"/>
      <c r="J236" s="216">
        <f>BK236</f>
        <v>0</v>
      </c>
      <c r="K236" s="202"/>
      <c r="L236" s="207"/>
      <c r="M236" s="208"/>
      <c r="N236" s="209"/>
      <c r="O236" s="209"/>
      <c r="P236" s="210">
        <f>SUM(P237:P243)</f>
        <v>0</v>
      </c>
      <c r="Q236" s="209"/>
      <c r="R236" s="210">
        <f>SUM(R237:R243)</f>
        <v>0</v>
      </c>
      <c r="S236" s="209"/>
      <c r="T236" s="211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2" t="s">
        <v>85</v>
      </c>
      <c r="AT236" s="213" t="s">
        <v>76</v>
      </c>
      <c r="AU236" s="213" t="s">
        <v>85</v>
      </c>
      <c r="AY236" s="212" t="s">
        <v>155</v>
      </c>
      <c r="BK236" s="214">
        <f>SUM(BK237:BK243)</f>
        <v>0</v>
      </c>
    </row>
    <row r="237" s="2" customFormat="1">
      <c r="A237" s="37"/>
      <c r="B237" s="38"/>
      <c r="C237" s="217" t="s">
        <v>349</v>
      </c>
      <c r="D237" s="217" t="s">
        <v>158</v>
      </c>
      <c r="E237" s="218" t="s">
        <v>350</v>
      </c>
      <c r="F237" s="219" t="s">
        <v>351</v>
      </c>
      <c r="G237" s="220" t="s">
        <v>161</v>
      </c>
      <c r="H237" s="221">
        <v>85.760999999999996</v>
      </c>
      <c r="I237" s="222"/>
      <c r="J237" s="223">
        <f>ROUND(I237*H237,2)</f>
        <v>0</v>
      </c>
      <c r="K237" s="219" t="s">
        <v>162</v>
      </c>
      <c r="L237" s="43"/>
      <c r="M237" s="224" t="s">
        <v>1</v>
      </c>
      <c r="N237" s="225" t="s">
        <v>42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163</v>
      </c>
      <c r="AT237" s="228" t="s">
        <v>158</v>
      </c>
      <c r="AU237" s="228" t="s">
        <v>87</v>
      </c>
      <c r="AY237" s="16" t="s">
        <v>155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85</v>
      </c>
      <c r="BK237" s="229">
        <f>ROUND(I237*H237,2)</f>
        <v>0</v>
      </c>
      <c r="BL237" s="16" t="s">
        <v>163</v>
      </c>
      <c r="BM237" s="228" t="s">
        <v>352</v>
      </c>
    </row>
    <row r="238" s="2" customFormat="1" ht="33" customHeight="1">
      <c r="A238" s="37"/>
      <c r="B238" s="38"/>
      <c r="C238" s="217" t="s">
        <v>353</v>
      </c>
      <c r="D238" s="217" t="s">
        <v>158</v>
      </c>
      <c r="E238" s="218" t="s">
        <v>354</v>
      </c>
      <c r="F238" s="219" t="s">
        <v>355</v>
      </c>
      <c r="G238" s="220" t="s">
        <v>161</v>
      </c>
      <c r="H238" s="221">
        <v>857.61000000000001</v>
      </c>
      <c r="I238" s="222"/>
      <c r="J238" s="223">
        <f>ROUND(I238*H238,2)</f>
        <v>0</v>
      </c>
      <c r="K238" s="219" t="s">
        <v>162</v>
      </c>
      <c r="L238" s="43"/>
      <c r="M238" s="224" t="s">
        <v>1</v>
      </c>
      <c r="N238" s="225" t="s">
        <v>42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163</v>
      </c>
      <c r="AT238" s="228" t="s">
        <v>158</v>
      </c>
      <c r="AU238" s="228" t="s">
        <v>87</v>
      </c>
      <c r="AY238" s="16" t="s">
        <v>155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85</v>
      </c>
      <c r="BK238" s="229">
        <f>ROUND(I238*H238,2)</f>
        <v>0</v>
      </c>
      <c r="BL238" s="16" t="s">
        <v>163</v>
      </c>
      <c r="BM238" s="228" t="s">
        <v>356</v>
      </c>
    </row>
    <row r="239" s="13" customFormat="1">
      <c r="A239" s="13"/>
      <c r="B239" s="230"/>
      <c r="C239" s="231"/>
      <c r="D239" s="232" t="s">
        <v>165</v>
      </c>
      <c r="E239" s="231"/>
      <c r="F239" s="234" t="s">
        <v>357</v>
      </c>
      <c r="G239" s="231"/>
      <c r="H239" s="235">
        <v>857.61000000000001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165</v>
      </c>
      <c r="AU239" s="241" t="s">
        <v>87</v>
      </c>
      <c r="AV239" s="13" t="s">
        <v>87</v>
      </c>
      <c r="AW239" s="13" t="s">
        <v>4</v>
      </c>
      <c r="AX239" s="13" t="s">
        <v>85</v>
      </c>
      <c r="AY239" s="241" t="s">
        <v>155</v>
      </c>
    </row>
    <row r="240" s="2" customFormat="1">
      <c r="A240" s="37"/>
      <c r="B240" s="38"/>
      <c r="C240" s="217" t="s">
        <v>358</v>
      </c>
      <c r="D240" s="217" t="s">
        <v>158</v>
      </c>
      <c r="E240" s="218" t="s">
        <v>359</v>
      </c>
      <c r="F240" s="219" t="s">
        <v>360</v>
      </c>
      <c r="G240" s="220" t="s">
        <v>161</v>
      </c>
      <c r="H240" s="221">
        <v>85.760999999999996</v>
      </c>
      <c r="I240" s="222"/>
      <c r="J240" s="223">
        <f>ROUND(I240*H240,2)</f>
        <v>0</v>
      </c>
      <c r="K240" s="219" t="s">
        <v>162</v>
      </c>
      <c r="L240" s="43"/>
      <c r="M240" s="224" t="s">
        <v>1</v>
      </c>
      <c r="N240" s="225" t="s">
        <v>42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163</v>
      </c>
      <c r="AT240" s="228" t="s">
        <v>158</v>
      </c>
      <c r="AU240" s="228" t="s">
        <v>87</v>
      </c>
      <c r="AY240" s="16" t="s">
        <v>155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85</v>
      </c>
      <c r="BK240" s="229">
        <f>ROUND(I240*H240,2)</f>
        <v>0</v>
      </c>
      <c r="BL240" s="16" t="s">
        <v>163</v>
      </c>
      <c r="BM240" s="228" t="s">
        <v>361</v>
      </c>
    </row>
    <row r="241" s="2" customFormat="1">
      <c r="A241" s="37"/>
      <c r="B241" s="38"/>
      <c r="C241" s="217" t="s">
        <v>362</v>
      </c>
      <c r="D241" s="217" t="s">
        <v>158</v>
      </c>
      <c r="E241" s="218" t="s">
        <v>363</v>
      </c>
      <c r="F241" s="219" t="s">
        <v>364</v>
      </c>
      <c r="G241" s="220" t="s">
        <v>161</v>
      </c>
      <c r="H241" s="221">
        <v>1629.4590000000001</v>
      </c>
      <c r="I241" s="222"/>
      <c r="J241" s="223">
        <f>ROUND(I241*H241,2)</f>
        <v>0</v>
      </c>
      <c r="K241" s="219" t="s">
        <v>162</v>
      </c>
      <c r="L241" s="43"/>
      <c r="M241" s="224" t="s">
        <v>1</v>
      </c>
      <c r="N241" s="225" t="s">
        <v>42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163</v>
      </c>
      <c r="AT241" s="228" t="s">
        <v>158</v>
      </c>
      <c r="AU241" s="228" t="s">
        <v>87</v>
      </c>
      <c r="AY241" s="16" t="s">
        <v>155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85</v>
      </c>
      <c r="BK241" s="229">
        <f>ROUND(I241*H241,2)</f>
        <v>0</v>
      </c>
      <c r="BL241" s="16" t="s">
        <v>163</v>
      </c>
      <c r="BM241" s="228" t="s">
        <v>365</v>
      </c>
    </row>
    <row r="242" s="13" customFormat="1">
      <c r="A242" s="13"/>
      <c r="B242" s="230"/>
      <c r="C242" s="231"/>
      <c r="D242" s="232" t="s">
        <v>165</v>
      </c>
      <c r="E242" s="231"/>
      <c r="F242" s="234" t="s">
        <v>366</v>
      </c>
      <c r="G242" s="231"/>
      <c r="H242" s="235">
        <v>1629.4590000000001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165</v>
      </c>
      <c r="AU242" s="241" t="s">
        <v>87</v>
      </c>
      <c r="AV242" s="13" t="s">
        <v>87</v>
      </c>
      <c r="AW242" s="13" t="s">
        <v>4</v>
      </c>
      <c r="AX242" s="13" t="s">
        <v>85</v>
      </c>
      <c r="AY242" s="241" t="s">
        <v>155</v>
      </c>
    </row>
    <row r="243" s="2" customFormat="1">
      <c r="A243" s="37"/>
      <c r="B243" s="38"/>
      <c r="C243" s="217" t="s">
        <v>367</v>
      </c>
      <c r="D243" s="217" t="s">
        <v>158</v>
      </c>
      <c r="E243" s="218" t="s">
        <v>368</v>
      </c>
      <c r="F243" s="219" t="s">
        <v>369</v>
      </c>
      <c r="G243" s="220" t="s">
        <v>161</v>
      </c>
      <c r="H243" s="221">
        <v>85.760999999999996</v>
      </c>
      <c r="I243" s="222"/>
      <c r="J243" s="223">
        <f>ROUND(I243*H243,2)</f>
        <v>0</v>
      </c>
      <c r="K243" s="219" t="s">
        <v>327</v>
      </c>
      <c r="L243" s="43"/>
      <c r="M243" s="224" t="s">
        <v>1</v>
      </c>
      <c r="N243" s="225" t="s">
        <v>42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163</v>
      </c>
      <c r="AT243" s="228" t="s">
        <v>158</v>
      </c>
      <c r="AU243" s="228" t="s">
        <v>87</v>
      </c>
      <c r="AY243" s="16" t="s">
        <v>155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85</v>
      </c>
      <c r="BK243" s="229">
        <f>ROUND(I243*H243,2)</f>
        <v>0</v>
      </c>
      <c r="BL243" s="16" t="s">
        <v>163</v>
      </c>
      <c r="BM243" s="228" t="s">
        <v>370</v>
      </c>
    </row>
    <row r="244" s="12" customFormat="1" ht="22.8" customHeight="1">
      <c r="A244" s="12"/>
      <c r="B244" s="201"/>
      <c r="C244" s="202"/>
      <c r="D244" s="203" t="s">
        <v>76</v>
      </c>
      <c r="E244" s="215" t="s">
        <v>371</v>
      </c>
      <c r="F244" s="215" t="s">
        <v>372</v>
      </c>
      <c r="G244" s="202"/>
      <c r="H244" s="202"/>
      <c r="I244" s="205"/>
      <c r="J244" s="216">
        <f>BK244</f>
        <v>0</v>
      </c>
      <c r="K244" s="202"/>
      <c r="L244" s="207"/>
      <c r="M244" s="208"/>
      <c r="N244" s="209"/>
      <c r="O244" s="209"/>
      <c r="P244" s="210">
        <f>SUM(P245:P246)</f>
        <v>0</v>
      </c>
      <c r="Q244" s="209"/>
      <c r="R244" s="210">
        <f>SUM(R245:R246)</f>
        <v>0</v>
      </c>
      <c r="S244" s="209"/>
      <c r="T244" s="211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2" t="s">
        <v>85</v>
      </c>
      <c r="AT244" s="213" t="s">
        <v>76</v>
      </c>
      <c r="AU244" s="213" t="s">
        <v>85</v>
      </c>
      <c r="AY244" s="212" t="s">
        <v>155</v>
      </c>
      <c r="BK244" s="214">
        <f>SUM(BK245:BK246)</f>
        <v>0</v>
      </c>
    </row>
    <row r="245" s="2" customFormat="1" ht="16.5" customHeight="1">
      <c r="A245" s="37"/>
      <c r="B245" s="38"/>
      <c r="C245" s="217" t="s">
        <v>373</v>
      </c>
      <c r="D245" s="217" t="s">
        <v>158</v>
      </c>
      <c r="E245" s="218" t="s">
        <v>374</v>
      </c>
      <c r="F245" s="219" t="s">
        <v>375</v>
      </c>
      <c r="G245" s="220" t="s">
        <v>161</v>
      </c>
      <c r="H245" s="221">
        <v>37.988999999999997</v>
      </c>
      <c r="I245" s="222"/>
      <c r="J245" s="223">
        <f>ROUND(I245*H245,2)</f>
        <v>0</v>
      </c>
      <c r="K245" s="219" t="s">
        <v>162</v>
      </c>
      <c r="L245" s="43"/>
      <c r="M245" s="224" t="s">
        <v>1</v>
      </c>
      <c r="N245" s="225" t="s">
        <v>42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163</v>
      </c>
      <c r="AT245" s="228" t="s">
        <v>158</v>
      </c>
      <c r="AU245" s="228" t="s">
        <v>87</v>
      </c>
      <c r="AY245" s="16" t="s">
        <v>155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85</v>
      </c>
      <c r="BK245" s="229">
        <f>ROUND(I245*H245,2)</f>
        <v>0</v>
      </c>
      <c r="BL245" s="16" t="s">
        <v>163</v>
      </c>
      <c r="BM245" s="228" t="s">
        <v>376</v>
      </c>
    </row>
    <row r="246" s="2" customFormat="1">
      <c r="A246" s="37"/>
      <c r="B246" s="38"/>
      <c r="C246" s="217" t="s">
        <v>377</v>
      </c>
      <c r="D246" s="217" t="s">
        <v>158</v>
      </c>
      <c r="E246" s="218" t="s">
        <v>378</v>
      </c>
      <c r="F246" s="219" t="s">
        <v>379</v>
      </c>
      <c r="G246" s="220" t="s">
        <v>161</v>
      </c>
      <c r="H246" s="221">
        <v>37.988999999999997</v>
      </c>
      <c r="I246" s="222"/>
      <c r="J246" s="223">
        <f>ROUND(I246*H246,2)</f>
        <v>0</v>
      </c>
      <c r="K246" s="219" t="s">
        <v>162</v>
      </c>
      <c r="L246" s="43"/>
      <c r="M246" s="224" t="s">
        <v>1</v>
      </c>
      <c r="N246" s="225" t="s">
        <v>42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163</v>
      </c>
      <c r="AT246" s="228" t="s">
        <v>158</v>
      </c>
      <c r="AU246" s="228" t="s">
        <v>87</v>
      </c>
      <c r="AY246" s="16" t="s">
        <v>155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85</v>
      </c>
      <c r="BK246" s="229">
        <f>ROUND(I246*H246,2)</f>
        <v>0</v>
      </c>
      <c r="BL246" s="16" t="s">
        <v>163</v>
      </c>
      <c r="BM246" s="228" t="s">
        <v>380</v>
      </c>
    </row>
    <row r="247" s="12" customFormat="1" ht="25.92" customHeight="1">
      <c r="A247" s="12"/>
      <c r="B247" s="201"/>
      <c r="C247" s="202"/>
      <c r="D247" s="203" t="s">
        <v>76</v>
      </c>
      <c r="E247" s="204" t="s">
        <v>381</v>
      </c>
      <c r="F247" s="204" t="s">
        <v>382</v>
      </c>
      <c r="G247" s="202"/>
      <c r="H247" s="202"/>
      <c r="I247" s="205"/>
      <c r="J247" s="206">
        <f>BK247</f>
        <v>0</v>
      </c>
      <c r="K247" s="202"/>
      <c r="L247" s="207"/>
      <c r="M247" s="208"/>
      <c r="N247" s="209"/>
      <c r="O247" s="209"/>
      <c r="P247" s="210">
        <f>P248+P264+P276+P281+P295+P324+P335+P360+P370+P372</f>
        <v>0</v>
      </c>
      <c r="Q247" s="209"/>
      <c r="R247" s="210">
        <f>R248+R264+R276+R281+R295+R324+R335+R360+R370+R372</f>
        <v>3.9149709800000001</v>
      </c>
      <c r="S247" s="209"/>
      <c r="T247" s="211">
        <f>T248+T264+T276+T281+T295+T324+T335+T360+T370+T372</f>
        <v>4.6565203999999998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2" t="s">
        <v>87</v>
      </c>
      <c r="AT247" s="213" t="s">
        <v>76</v>
      </c>
      <c r="AU247" s="213" t="s">
        <v>77</v>
      </c>
      <c r="AY247" s="212" t="s">
        <v>155</v>
      </c>
      <c r="BK247" s="214">
        <f>BK248+BK264+BK276+BK281+BK295+BK324+BK335+BK360+BK370+BK372</f>
        <v>0</v>
      </c>
    </row>
    <row r="248" s="12" customFormat="1" ht="22.8" customHeight="1">
      <c r="A248" s="12"/>
      <c r="B248" s="201"/>
      <c r="C248" s="202"/>
      <c r="D248" s="203" t="s">
        <v>76</v>
      </c>
      <c r="E248" s="215" t="s">
        <v>383</v>
      </c>
      <c r="F248" s="215" t="s">
        <v>384</v>
      </c>
      <c r="G248" s="202"/>
      <c r="H248" s="202"/>
      <c r="I248" s="205"/>
      <c r="J248" s="216">
        <f>BK248</f>
        <v>0</v>
      </c>
      <c r="K248" s="202"/>
      <c r="L248" s="207"/>
      <c r="M248" s="208"/>
      <c r="N248" s="209"/>
      <c r="O248" s="209"/>
      <c r="P248" s="210">
        <f>SUM(P249:P263)</f>
        <v>0</v>
      </c>
      <c r="Q248" s="209"/>
      <c r="R248" s="210">
        <f>SUM(R249:R263)</f>
        <v>0.71052991999999993</v>
      </c>
      <c r="S248" s="209"/>
      <c r="T248" s="211">
        <f>SUM(T249:T263)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2" t="s">
        <v>87</v>
      </c>
      <c r="AT248" s="213" t="s">
        <v>76</v>
      </c>
      <c r="AU248" s="213" t="s">
        <v>85</v>
      </c>
      <c r="AY248" s="212" t="s">
        <v>155</v>
      </c>
      <c r="BK248" s="214">
        <f>SUM(BK249:BK263)</f>
        <v>0</v>
      </c>
    </row>
    <row r="249" s="2" customFormat="1">
      <c r="A249" s="37"/>
      <c r="B249" s="38"/>
      <c r="C249" s="217" t="s">
        <v>385</v>
      </c>
      <c r="D249" s="217" t="s">
        <v>158</v>
      </c>
      <c r="E249" s="218" t="s">
        <v>386</v>
      </c>
      <c r="F249" s="219" t="s">
        <v>387</v>
      </c>
      <c r="G249" s="220" t="s">
        <v>171</v>
      </c>
      <c r="H249" s="221">
        <v>133.16</v>
      </c>
      <c r="I249" s="222"/>
      <c r="J249" s="223">
        <f>ROUND(I249*H249,2)</f>
        <v>0</v>
      </c>
      <c r="K249" s="219" t="s">
        <v>162</v>
      </c>
      <c r="L249" s="43"/>
      <c r="M249" s="224" t="s">
        <v>1</v>
      </c>
      <c r="N249" s="225" t="s">
        <v>42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238</v>
      </c>
      <c r="AT249" s="228" t="s">
        <v>158</v>
      </c>
      <c r="AU249" s="228" t="s">
        <v>87</v>
      </c>
      <c r="AY249" s="16" t="s">
        <v>155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85</v>
      </c>
      <c r="BK249" s="229">
        <f>ROUND(I249*H249,2)</f>
        <v>0</v>
      </c>
      <c r="BL249" s="16" t="s">
        <v>238</v>
      </c>
      <c r="BM249" s="228" t="s">
        <v>388</v>
      </c>
    </row>
    <row r="250" s="13" customFormat="1">
      <c r="A250" s="13"/>
      <c r="B250" s="230"/>
      <c r="C250" s="231"/>
      <c r="D250" s="232" t="s">
        <v>165</v>
      </c>
      <c r="E250" s="233" t="s">
        <v>1</v>
      </c>
      <c r="F250" s="234" t="s">
        <v>389</v>
      </c>
      <c r="G250" s="231"/>
      <c r="H250" s="235">
        <v>133.16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165</v>
      </c>
      <c r="AU250" s="241" t="s">
        <v>87</v>
      </c>
      <c r="AV250" s="13" t="s">
        <v>87</v>
      </c>
      <c r="AW250" s="13" t="s">
        <v>33</v>
      </c>
      <c r="AX250" s="13" t="s">
        <v>85</v>
      </c>
      <c r="AY250" s="241" t="s">
        <v>155</v>
      </c>
    </row>
    <row r="251" s="2" customFormat="1" ht="16.5" customHeight="1">
      <c r="A251" s="37"/>
      <c r="B251" s="38"/>
      <c r="C251" s="253" t="s">
        <v>390</v>
      </c>
      <c r="D251" s="253" t="s">
        <v>391</v>
      </c>
      <c r="E251" s="254" t="s">
        <v>392</v>
      </c>
      <c r="F251" s="255" t="s">
        <v>393</v>
      </c>
      <c r="G251" s="256" t="s">
        <v>161</v>
      </c>
      <c r="H251" s="257">
        <v>0.027</v>
      </c>
      <c r="I251" s="258"/>
      <c r="J251" s="259">
        <f>ROUND(I251*H251,2)</f>
        <v>0</v>
      </c>
      <c r="K251" s="255" t="s">
        <v>394</v>
      </c>
      <c r="L251" s="260"/>
      <c r="M251" s="261" t="s">
        <v>1</v>
      </c>
      <c r="N251" s="262" t="s">
        <v>42</v>
      </c>
      <c r="O251" s="90"/>
      <c r="P251" s="226">
        <f>O251*H251</f>
        <v>0</v>
      </c>
      <c r="Q251" s="226">
        <v>1</v>
      </c>
      <c r="R251" s="226">
        <f>Q251*H251</f>
        <v>0.027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320</v>
      </c>
      <c r="AT251" s="228" t="s">
        <v>391</v>
      </c>
      <c r="AU251" s="228" t="s">
        <v>87</v>
      </c>
      <c r="AY251" s="16" t="s">
        <v>155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85</v>
      </c>
      <c r="BK251" s="229">
        <f>ROUND(I251*H251,2)</f>
        <v>0</v>
      </c>
      <c r="BL251" s="16" t="s">
        <v>238</v>
      </c>
      <c r="BM251" s="228" t="s">
        <v>395</v>
      </c>
    </row>
    <row r="252" s="2" customFormat="1">
      <c r="A252" s="37"/>
      <c r="B252" s="38"/>
      <c r="C252" s="39"/>
      <c r="D252" s="232" t="s">
        <v>396</v>
      </c>
      <c r="E252" s="39"/>
      <c r="F252" s="263" t="s">
        <v>397</v>
      </c>
      <c r="G252" s="39"/>
      <c r="H252" s="39"/>
      <c r="I252" s="264"/>
      <c r="J252" s="39"/>
      <c r="K252" s="39"/>
      <c r="L252" s="43"/>
      <c r="M252" s="265"/>
      <c r="N252" s="26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396</v>
      </c>
      <c r="AU252" s="16" t="s">
        <v>87</v>
      </c>
    </row>
    <row r="253" s="2" customFormat="1">
      <c r="A253" s="37"/>
      <c r="B253" s="38"/>
      <c r="C253" s="217" t="s">
        <v>398</v>
      </c>
      <c r="D253" s="217" t="s">
        <v>158</v>
      </c>
      <c r="E253" s="218" t="s">
        <v>399</v>
      </c>
      <c r="F253" s="219" t="s">
        <v>400</v>
      </c>
      <c r="G253" s="220" t="s">
        <v>171</v>
      </c>
      <c r="H253" s="221">
        <v>133.16</v>
      </c>
      <c r="I253" s="222"/>
      <c r="J253" s="223">
        <f>ROUND(I253*H253,2)</f>
        <v>0</v>
      </c>
      <c r="K253" s="219" t="s">
        <v>162</v>
      </c>
      <c r="L253" s="43"/>
      <c r="M253" s="224" t="s">
        <v>1</v>
      </c>
      <c r="N253" s="225" t="s">
        <v>42</v>
      </c>
      <c r="O253" s="90"/>
      <c r="P253" s="226">
        <f>O253*H253</f>
        <v>0</v>
      </c>
      <c r="Q253" s="226">
        <v>0.00040000000000000002</v>
      </c>
      <c r="R253" s="226">
        <f>Q253*H253</f>
        <v>0.053263999999999999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238</v>
      </c>
      <c r="AT253" s="228" t="s">
        <v>158</v>
      </c>
      <c r="AU253" s="228" t="s">
        <v>87</v>
      </c>
      <c r="AY253" s="16" t="s">
        <v>155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85</v>
      </c>
      <c r="BK253" s="229">
        <f>ROUND(I253*H253,2)</f>
        <v>0</v>
      </c>
      <c r="BL253" s="16" t="s">
        <v>238</v>
      </c>
      <c r="BM253" s="228" t="s">
        <v>401</v>
      </c>
    </row>
    <row r="254" s="13" customFormat="1">
      <c r="A254" s="13"/>
      <c r="B254" s="230"/>
      <c r="C254" s="231"/>
      <c r="D254" s="232" t="s">
        <v>165</v>
      </c>
      <c r="E254" s="233" t="s">
        <v>1</v>
      </c>
      <c r="F254" s="234" t="s">
        <v>402</v>
      </c>
      <c r="G254" s="231"/>
      <c r="H254" s="235">
        <v>133.16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165</v>
      </c>
      <c r="AU254" s="241" t="s">
        <v>87</v>
      </c>
      <c r="AV254" s="13" t="s">
        <v>87</v>
      </c>
      <c r="AW254" s="13" t="s">
        <v>33</v>
      </c>
      <c r="AX254" s="13" t="s">
        <v>85</v>
      </c>
      <c r="AY254" s="241" t="s">
        <v>155</v>
      </c>
    </row>
    <row r="255" s="2" customFormat="1" ht="16.5" customHeight="1">
      <c r="A255" s="37"/>
      <c r="B255" s="38"/>
      <c r="C255" s="253" t="s">
        <v>403</v>
      </c>
      <c r="D255" s="253" t="s">
        <v>391</v>
      </c>
      <c r="E255" s="254" t="s">
        <v>404</v>
      </c>
      <c r="F255" s="255" t="s">
        <v>405</v>
      </c>
      <c r="G255" s="256" t="s">
        <v>171</v>
      </c>
      <c r="H255" s="257">
        <v>153.13399999999999</v>
      </c>
      <c r="I255" s="258"/>
      <c r="J255" s="259">
        <f>ROUND(I255*H255,2)</f>
        <v>0</v>
      </c>
      <c r="K255" s="255" t="s">
        <v>394</v>
      </c>
      <c r="L255" s="260"/>
      <c r="M255" s="261" t="s">
        <v>1</v>
      </c>
      <c r="N255" s="262" t="s">
        <v>42</v>
      </c>
      <c r="O255" s="90"/>
      <c r="P255" s="226">
        <f>O255*H255</f>
        <v>0</v>
      </c>
      <c r="Q255" s="226">
        <v>0.0038800000000000002</v>
      </c>
      <c r="R255" s="226">
        <f>Q255*H255</f>
        <v>0.59415991999999995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320</v>
      </c>
      <c r="AT255" s="228" t="s">
        <v>391</v>
      </c>
      <c r="AU255" s="228" t="s">
        <v>87</v>
      </c>
      <c r="AY255" s="16" t="s">
        <v>155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85</v>
      </c>
      <c r="BK255" s="229">
        <f>ROUND(I255*H255,2)</f>
        <v>0</v>
      </c>
      <c r="BL255" s="16" t="s">
        <v>238</v>
      </c>
      <c r="BM255" s="228" t="s">
        <v>406</v>
      </c>
    </row>
    <row r="256" s="13" customFormat="1">
      <c r="A256" s="13"/>
      <c r="B256" s="230"/>
      <c r="C256" s="231"/>
      <c r="D256" s="232" t="s">
        <v>165</v>
      </c>
      <c r="E256" s="231"/>
      <c r="F256" s="234" t="s">
        <v>407</v>
      </c>
      <c r="G256" s="231"/>
      <c r="H256" s="235">
        <v>153.13399999999999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165</v>
      </c>
      <c r="AU256" s="241" t="s">
        <v>87</v>
      </c>
      <c r="AV256" s="13" t="s">
        <v>87</v>
      </c>
      <c r="AW256" s="13" t="s">
        <v>4</v>
      </c>
      <c r="AX256" s="13" t="s">
        <v>85</v>
      </c>
      <c r="AY256" s="241" t="s">
        <v>155</v>
      </c>
    </row>
    <row r="257" s="2" customFormat="1" ht="21.75" customHeight="1">
      <c r="A257" s="37"/>
      <c r="B257" s="38"/>
      <c r="C257" s="217" t="s">
        <v>408</v>
      </c>
      <c r="D257" s="217" t="s">
        <v>158</v>
      </c>
      <c r="E257" s="218" t="s">
        <v>409</v>
      </c>
      <c r="F257" s="219" t="s">
        <v>410</v>
      </c>
      <c r="G257" s="220" t="s">
        <v>171</v>
      </c>
      <c r="H257" s="221">
        <v>10.316000000000001</v>
      </c>
      <c r="I257" s="222"/>
      <c r="J257" s="223">
        <f>ROUND(I257*H257,2)</f>
        <v>0</v>
      </c>
      <c r="K257" s="219" t="s">
        <v>411</v>
      </c>
      <c r="L257" s="43"/>
      <c r="M257" s="224" t="s">
        <v>1</v>
      </c>
      <c r="N257" s="225" t="s">
        <v>42</v>
      </c>
      <c r="O257" s="90"/>
      <c r="P257" s="226">
        <f>O257*H257</f>
        <v>0</v>
      </c>
      <c r="Q257" s="226">
        <v>0.0035000000000000001</v>
      </c>
      <c r="R257" s="226">
        <f>Q257*H257</f>
        <v>0.036106000000000006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238</v>
      </c>
      <c r="AT257" s="228" t="s">
        <v>158</v>
      </c>
      <c r="AU257" s="228" t="s">
        <v>87</v>
      </c>
      <c r="AY257" s="16" t="s">
        <v>155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85</v>
      </c>
      <c r="BK257" s="229">
        <f>ROUND(I257*H257,2)</f>
        <v>0</v>
      </c>
      <c r="BL257" s="16" t="s">
        <v>238</v>
      </c>
      <c r="BM257" s="228" t="s">
        <v>412</v>
      </c>
    </row>
    <row r="258" s="2" customFormat="1">
      <c r="A258" s="37"/>
      <c r="B258" s="38"/>
      <c r="C258" s="39"/>
      <c r="D258" s="232" t="s">
        <v>396</v>
      </c>
      <c r="E258" s="39"/>
      <c r="F258" s="263" t="s">
        <v>413</v>
      </c>
      <c r="G258" s="39"/>
      <c r="H258" s="39"/>
      <c r="I258" s="264"/>
      <c r="J258" s="39"/>
      <c r="K258" s="39"/>
      <c r="L258" s="43"/>
      <c r="M258" s="265"/>
      <c r="N258" s="266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396</v>
      </c>
      <c r="AU258" s="16" t="s">
        <v>87</v>
      </c>
    </row>
    <row r="259" s="13" customFormat="1">
      <c r="A259" s="13"/>
      <c r="B259" s="230"/>
      <c r="C259" s="231"/>
      <c r="D259" s="232" t="s">
        <v>165</v>
      </c>
      <c r="E259" s="233" t="s">
        <v>1</v>
      </c>
      <c r="F259" s="234" t="s">
        <v>414</v>
      </c>
      <c r="G259" s="231"/>
      <c r="H259" s="235">
        <v>7.04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165</v>
      </c>
      <c r="AU259" s="241" t="s">
        <v>87</v>
      </c>
      <c r="AV259" s="13" t="s">
        <v>87</v>
      </c>
      <c r="AW259" s="13" t="s">
        <v>33</v>
      </c>
      <c r="AX259" s="13" t="s">
        <v>77</v>
      </c>
      <c r="AY259" s="241" t="s">
        <v>155</v>
      </c>
    </row>
    <row r="260" s="13" customFormat="1">
      <c r="A260" s="13"/>
      <c r="B260" s="230"/>
      <c r="C260" s="231"/>
      <c r="D260" s="232" t="s">
        <v>165</v>
      </c>
      <c r="E260" s="233" t="s">
        <v>1</v>
      </c>
      <c r="F260" s="234" t="s">
        <v>415</v>
      </c>
      <c r="G260" s="231"/>
      <c r="H260" s="235">
        <v>3.2759999999999998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165</v>
      </c>
      <c r="AU260" s="241" t="s">
        <v>87</v>
      </c>
      <c r="AV260" s="13" t="s">
        <v>87</v>
      </c>
      <c r="AW260" s="13" t="s">
        <v>33</v>
      </c>
      <c r="AX260" s="13" t="s">
        <v>77</v>
      </c>
      <c r="AY260" s="241" t="s">
        <v>155</v>
      </c>
    </row>
    <row r="261" s="14" customFormat="1">
      <c r="A261" s="14"/>
      <c r="B261" s="242"/>
      <c r="C261" s="243"/>
      <c r="D261" s="232" t="s">
        <v>165</v>
      </c>
      <c r="E261" s="244" t="s">
        <v>1</v>
      </c>
      <c r="F261" s="245" t="s">
        <v>168</v>
      </c>
      <c r="G261" s="243"/>
      <c r="H261" s="246">
        <v>10.315999999999999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165</v>
      </c>
      <c r="AU261" s="252" t="s">
        <v>87</v>
      </c>
      <c r="AV261" s="14" t="s">
        <v>163</v>
      </c>
      <c r="AW261" s="14" t="s">
        <v>33</v>
      </c>
      <c r="AX261" s="14" t="s">
        <v>85</v>
      </c>
      <c r="AY261" s="252" t="s">
        <v>155</v>
      </c>
    </row>
    <row r="262" s="2" customFormat="1">
      <c r="A262" s="37"/>
      <c r="B262" s="38"/>
      <c r="C262" s="217" t="s">
        <v>416</v>
      </c>
      <c r="D262" s="217" t="s">
        <v>158</v>
      </c>
      <c r="E262" s="218" t="s">
        <v>417</v>
      </c>
      <c r="F262" s="219" t="s">
        <v>418</v>
      </c>
      <c r="G262" s="220" t="s">
        <v>419</v>
      </c>
      <c r="H262" s="267"/>
      <c r="I262" s="222"/>
      <c r="J262" s="223">
        <f>ROUND(I262*H262,2)</f>
        <v>0</v>
      </c>
      <c r="K262" s="219" t="s">
        <v>162</v>
      </c>
      <c r="L262" s="43"/>
      <c r="M262" s="224" t="s">
        <v>1</v>
      </c>
      <c r="N262" s="225" t="s">
        <v>42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238</v>
      </c>
      <c r="AT262" s="228" t="s">
        <v>158</v>
      </c>
      <c r="AU262" s="228" t="s">
        <v>87</v>
      </c>
      <c r="AY262" s="16" t="s">
        <v>155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85</v>
      </c>
      <c r="BK262" s="229">
        <f>ROUND(I262*H262,2)</f>
        <v>0</v>
      </c>
      <c r="BL262" s="16" t="s">
        <v>238</v>
      </c>
      <c r="BM262" s="228" t="s">
        <v>420</v>
      </c>
    </row>
    <row r="263" s="2" customFormat="1">
      <c r="A263" s="37"/>
      <c r="B263" s="38"/>
      <c r="C263" s="217" t="s">
        <v>421</v>
      </c>
      <c r="D263" s="217" t="s">
        <v>158</v>
      </c>
      <c r="E263" s="218" t="s">
        <v>422</v>
      </c>
      <c r="F263" s="219" t="s">
        <v>423</v>
      </c>
      <c r="G263" s="220" t="s">
        <v>419</v>
      </c>
      <c r="H263" s="267"/>
      <c r="I263" s="222"/>
      <c r="J263" s="223">
        <f>ROUND(I263*H263,2)</f>
        <v>0</v>
      </c>
      <c r="K263" s="219" t="s">
        <v>162</v>
      </c>
      <c r="L263" s="43"/>
      <c r="M263" s="224" t="s">
        <v>1</v>
      </c>
      <c r="N263" s="225" t="s">
        <v>42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238</v>
      </c>
      <c r="AT263" s="228" t="s">
        <v>158</v>
      </c>
      <c r="AU263" s="228" t="s">
        <v>87</v>
      </c>
      <c r="AY263" s="16" t="s">
        <v>155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85</v>
      </c>
      <c r="BK263" s="229">
        <f>ROUND(I263*H263,2)</f>
        <v>0</v>
      </c>
      <c r="BL263" s="16" t="s">
        <v>238</v>
      </c>
      <c r="BM263" s="228" t="s">
        <v>424</v>
      </c>
    </row>
    <row r="264" s="12" customFormat="1" ht="22.8" customHeight="1">
      <c r="A264" s="12"/>
      <c r="B264" s="201"/>
      <c r="C264" s="202"/>
      <c r="D264" s="203" t="s">
        <v>76</v>
      </c>
      <c r="E264" s="215" t="s">
        <v>425</v>
      </c>
      <c r="F264" s="215" t="s">
        <v>426</v>
      </c>
      <c r="G264" s="202"/>
      <c r="H264" s="202"/>
      <c r="I264" s="205"/>
      <c r="J264" s="216">
        <f>BK264</f>
        <v>0</v>
      </c>
      <c r="K264" s="202"/>
      <c r="L264" s="207"/>
      <c r="M264" s="208"/>
      <c r="N264" s="209"/>
      <c r="O264" s="209"/>
      <c r="P264" s="210">
        <f>SUM(P265:P275)</f>
        <v>0</v>
      </c>
      <c r="Q264" s="209"/>
      <c r="R264" s="210">
        <f>SUM(R265:R275)</f>
        <v>0.19261593999999999</v>
      </c>
      <c r="S264" s="209"/>
      <c r="T264" s="211">
        <f>SUM(T265:T275)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2" t="s">
        <v>87</v>
      </c>
      <c r="AT264" s="213" t="s">
        <v>76</v>
      </c>
      <c r="AU264" s="213" t="s">
        <v>85</v>
      </c>
      <c r="AY264" s="212" t="s">
        <v>155</v>
      </c>
      <c r="BK264" s="214">
        <f>SUM(BK265:BK275)</f>
        <v>0</v>
      </c>
    </row>
    <row r="265" s="2" customFormat="1">
      <c r="A265" s="37"/>
      <c r="B265" s="38"/>
      <c r="C265" s="217" t="s">
        <v>427</v>
      </c>
      <c r="D265" s="217" t="s">
        <v>158</v>
      </c>
      <c r="E265" s="218" t="s">
        <v>428</v>
      </c>
      <c r="F265" s="219" t="s">
        <v>429</v>
      </c>
      <c r="G265" s="220" t="s">
        <v>171</v>
      </c>
      <c r="H265" s="221">
        <v>133.16</v>
      </c>
      <c r="I265" s="222"/>
      <c r="J265" s="223">
        <f>ROUND(I265*H265,2)</f>
        <v>0</v>
      </c>
      <c r="K265" s="219" t="s">
        <v>162</v>
      </c>
      <c r="L265" s="43"/>
      <c r="M265" s="224" t="s">
        <v>1</v>
      </c>
      <c r="N265" s="225" t="s">
        <v>42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238</v>
      </c>
      <c r="AT265" s="228" t="s">
        <v>158</v>
      </c>
      <c r="AU265" s="228" t="s">
        <v>87</v>
      </c>
      <c r="AY265" s="16" t="s">
        <v>155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85</v>
      </c>
      <c r="BK265" s="229">
        <f>ROUND(I265*H265,2)</f>
        <v>0</v>
      </c>
      <c r="BL265" s="16" t="s">
        <v>238</v>
      </c>
      <c r="BM265" s="228" t="s">
        <v>430</v>
      </c>
    </row>
    <row r="266" s="13" customFormat="1">
      <c r="A266" s="13"/>
      <c r="B266" s="230"/>
      <c r="C266" s="231"/>
      <c r="D266" s="232" t="s">
        <v>165</v>
      </c>
      <c r="E266" s="233" t="s">
        <v>1</v>
      </c>
      <c r="F266" s="234" t="s">
        <v>266</v>
      </c>
      <c r="G266" s="231"/>
      <c r="H266" s="235">
        <v>133.16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165</v>
      </c>
      <c r="AU266" s="241" t="s">
        <v>87</v>
      </c>
      <c r="AV266" s="13" t="s">
        <v>87</v>
      </c>
      <c r="AW266" s="13" t="s">
        <v>33</v>
      </c>
      <c r="AX266" s="13" t="s">
        <v>85</v>
      </c>
      <c r="AY266" s="241" t="s">
        <v>155</v>
      </c>
    </row>
    <row r="267" s="2" customFormat="1" ht="21.75" customHeight="1">
      <c r="A267" s="37"/>
      <c r="B267" s="38"/>
      <c r="C267" s="253" t="s">
        <v>431</v>
      </c>
      <c r="D267" s="253" t="s">
        <v>391</v>
      </c>
      <c r="E267" s="254" t="s">
        <v>432</v>
      </c>
      <c r="F267" s="255" t="s">
        <v>433</v>
      </c>
      <c r="G267" s="256" t="s">
        <v>171</v>
      </c>
      <c r="H267" s="257">
        <v>292.952</v>
      </c>
      <c r="I267" s="258"/>
      <c r="J267" s="259">
        <f>ROUND(I267*H267,2)</f>
        <v>0</v>
      </c>
      <c r="K267" s="255" t="s">
        <v>411</v>
      </c>
      <c r="L267" s="260"/>
      <c r="M267" s="261" t="s">
        <v>1</v>
      </c>
      <c r="N267" s="262" t="s">
        <v>42</v>
      </c>
      <c r="O267" s="90"/>
      <c r="P267" s="226">
        <f>O267*H267</f>
        <v>0</v>
      </c>
      <c r="Q267" s="226">
        <v>0.00059999999999999995</v>
      </c>
      <c r="R267" s="226">
        <f>Q267*H267</f>
        <v>0.17577119999999999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320</v>
      </c>
      <c r="AT267" s="228" t="s">
        <v>391</v>
      </c>
      <c r="AU267" s="228" t="s">
        <v>87</v>
      </c>
      <c r="AY267" s="16" t="s">
        <v>155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85</v>
      </c>
      <c r="BK267" s="229">
        <f>ROUND(I267*H267,2)</f>
        <v>0</v>
      </c>
      <c r="BL267" s="16" t="s">
        <v>238</v>
      </c>
      <c r="BM267" s="228" t="s">
        <v>434</v>
      </c>
    </row>
    <row r="268" s="13" customFormat="1">
      <c r="A268" s="13"/>
      <c r="B268" s="230"/>
      <c r="C268" s="231"/>
      <c r="D268" s="232" t="s">
        <v>165</v>
      </c>
      <c r="E268" s="231"/>
      <c r="F268" s="234" t="s">
        <v>435</v>
      </c>
      <c r="G268" s="231"/>
      <c r="H268" s="235">
        <v>292.952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165</v>
      </c>
      <c r="AU268" s="241" t="s">
        <v>87</v>
      </c>
      <c r="AV268" s="13" t="s">
        <v>87</v>
      </c>
      <c r="AW268" s="13" t="s">
        <v>4</v>
      </c>
      <c r="AX268" s="13" t="s">
        <v>85</v>
      </c>
      <c r="AY268" s="241" t="s">
        <v>155</v>
      </c>
    </row>
    <row r="269" s="2" customFormat="1">
      <c r="A269" s="37"/>
      <c r="B269" s="38"/>
      <c r="C269" s="217" t="s">
        <v>436</v>
      </c>
      <c r="D269" s="217" t="s">
        <v>158</v>
      </c>
      <c r="E269" s="218" t="s">
        <v>437</v>
      </c>
      <c r="F269" s="219" t="s">
        <v>438</v>
      </c>
      <c r="G269" s="220" t="s">
        <v>171</v>
      </c>
      <c r="H269" s="221">
        <v>133.16</v>
      </c>
      <c r="I269" s="222"/>
      <c r="J269" s="223">
        <f>ROUND(I269*H269,2)</f>
        <v>0</v>
      </c>
      <c r="K269" s="219" t="s">
        <v>162</v>
      </c>
      <c r="L269" s="43"/>
      <c r="M269" s="224" t="s">
        <v>1</v>
      </c>
      <c r="N269" s="225" t="s">
        <v>42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238</v>
      </c>
      <c r="AT269" s="228" t="s">
        <v>158</v>
      </c>
      <c r="AU269" s="228" t="s">
        <v>87</v>
      </c>
      <c r="AY269" s="16" t="s">
        <v>155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85</v>
      </c>
      <c r="BK269" s="229">
        <f>ROUND(I269*H269,2)</f>
        <v>0</v>
      </c>
      <c r="BL269" s="16" t="s">
        <v>238</v>
      </c>
      <c r="BM269" s="228" t="s">
        <v>439</v>
      </c>
    </row>
    <row r="270" s="13" customFormat="1">
      <c r="A270" s="13"/>
      <c r="B270" s="230"/>
      <c r="C270" s="231"/>
      <c r="D270" s="232" t="s">
        <v>165</v>
      </c>
      <c r="E270" s="233" t="s">
        <v>1</v>
      </c>
      <c r="F270" s="234" t="s">
        <v>266</v>
      </c>
      <c r="G270" s="231"/>
      <c r="H270" s="235">
        <v>133.16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165</v>
      </c>
      <c r="AU270" s="241" t="s">
        <v>87</v>
      </c>
      <c r="AV270" s="13" t="s">
        <v>87</v>
      </c>
      <c r="AW270" s="13" t="s">
        <v>33</v>
      </c>
      <c r="AX270" s="13" t="s">
        <v>85</v>
      </c>
      <c r="AY270" s="241" t="s">
        <v>155</v>
      </c>
    </row>
    <row r="271" s="2" customFormat="1" ht="16.5" customHeight="1">
      <c r="A271" s="37"/>
      <c r="B271" s="38"/>
      <c r="C271" s="253" t="s">
        <v>440</v>
      </c>
      <c r="D271" s="253" t="s">
        <v>391</v>
      </c>
      <c r="E271" s="254" t="s">
        <v>441</v>
      </c>
      <c r="F271" s="255" t="s">
        <v>442</v>
      </c>
      <c r="G271" s="256" t="s">
        <v>171</v>
      </c>
      <c r="H271" s="257">
        <v>153.13399999999999</v>
      </c>
      <c r="I271" s="258"/>
      <c r="J271" s="259">
        <f>ROUND(I271*H271,2)</f>
        <v>0</v>
      </c>
      <c r="K271" s="255" t="s">
        <v>327</v>
      </c>
      <c r="L271" s="260"/>
      <c r="M271" s="261" t="s">
        <v>1</v>
      </c>
      <c r="N271" s="262" t="s">
        <v>42</v>
      </c>
      <c r="O271" s="90"/>
      <c r="P271" s="226">
        <f>O271*H271</f>
        <v>0</v>
      </c>
      <c r="Q271" s="226">
        <v>0.00011</v>
      </c>
      <c r="R271" s="226">
        <f>Q271*H271</f>
        <v>0.01684474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320</v>
      </c>
      <c r="AT271" s="228" t="s">
        <v>391</v>
      </c>
      <c r="AU271" s="228" t="s">
        <v>87</v>
      </c>
      <c r="AY271" s="16" t="s">
        <v>155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85</v>
      </c>
      <c r="BK271" s="229">
        <f>ROUND(I271*H271,2)</f>
        <v>0</v>
      </c>
      <c r="BL271" s="16" t="s">
        <v>238</v>
      </c>
      <c r="BM271" s="228" t="s">
        <v>443</v>
      </c>
    </row>
    <row r="272" s="2" customFormat="1">
      <c r="A272" s="37"/>
      <c r="B272" s="38"/>
      <c r="C272" s="39"/>
      <c r="D272" s="232" t="s">
        <v>396</v>
      </c>
      <c r="E272" s="39"/>
      <c r="F272" s="263" t="s">
        <v>444</v>
      </c>
      <c r="G272" s="39"/>
      <c r="H272" s="39"/>
      <c r="I272" s="264"/>
      <c r="J272" s="39"/>
      <c r="K272" s="39"/>
      <c r="L272" s="43"/>
      <c r="M272" s="265"/>
      <c r="N272" s="26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396</v>
      </c>
      <c r="AU272" s="16" t="s">
        <v>87</v>
      </c>
    </row>
    <row r="273" s="13" customFormat="1">
      <c r="A273" s="13"/>
      <c r="B273" s="230"/>
      <c r="C273" s="231"/>
      <c r="D273" s="232" t="s">
        <v>165</v>
      </c>
      <c r="E273" s="231"/>
      <c r="F273" s="234" t="s">
        <v>407</v>
      </c>
      <c r="G273" s="231"/>
      <c r="H273" s="235">
        <v>153.13399999999999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165</v>
      </c>
      <c r="AU273" s="241" t="s">
        <v>87</v>
      </c>
      <c r="AV273" s="13" t="s">
        <v>87</v>
      </c>
      <c r="AW273" s="13" t="s">
        <v>4</v>
      </c>
      <c r="AX273" s="13" t="s">
        <v>85</v>
      </c>
      <c r="AY273" s="241" t="s">
        <v>155</v>
      </c>
    </row>
    <row r="274" s="2" customFormat="1">
      <c r="A274" s="37"/>
      <c r="B274" s="38"/>
      <c r="C274" s="217" t="s">
        <v>445</v>
      </c>
      <c r="D274" s="217" t="s">
        <v>158</v>
      </c>
      <c r="E274" s="218" t="s">
        <v>446</v>
      </c>
      <c r="F274" s="219" t="s">
        <v>447</v>
      </c>
      <c r="G274" s="220" t="s">
        <v>419</v>
      </c>
      <c r="H274" s="267"/>
      <c r="I274" s="222"/>
      <c r="J274" s="223">
        <f>ROUND(I274*H274,2)</f>
        <v>0</v>
      </c>
      <c r="K274" s="219" t="s">
        <v>162</v>
      </c>
      <c r="L274" s="43"/>
      <c r="M274" s="224" t="s">
        <v>1</v>
      </c>
      <c r="N274" s="225" t="s">
        <v>42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238</v>
      </c>
      <c r="AT274" s="228" t="s">
        <v>158</v>
      </c>
      <c r="AU274" s="228" t="s">
        <v>87</v>
      </c>
      <c r="AY274" s="16" t="s">
        <v>155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85</v>
      </c>
      <c r="BK274" s="229">
        <f>ROUND(I274*H274,2)</f>
        <v>0</v>
      </c>
      <c r="BL274" s="16" t="s">
        <v>238</v>
      </c>
      <c r="BM274" s="228" t="s">
        <v>448</v>
      </c>
    </row>
    <row r="275" s="2" customFormat="1">
      <c r="A275" s="37"/>
      <c r="B275" s="38"/>
      <c r="C275" s="217" t="s">
        <v>449</v>
      </c>
      <c r="D275" s="217" t="s">
        <v>158</v>
      </c>
      <c r="E275" s="218" t="s">
        <v>450</v>
      </c>
      <c r="F275" s="219" t="s">
        <v>451</v>
      </c>
      <c r="G275" s="220" t="s">
        <v>419</v>
      </c>
      <c r="H275" s="267"/>
      <c r="I275" s="222"/>
      <c r="J275" s="223">
        <f>ROUND(I275*H275,2)</f>
        <v>0</v>
      </c>
      <c r="K275" s="219" t="s">
        <v>162</v>
      </c>
      <c r="L275" s="43"/>
      <c r="M275" s="224" t="s">
        <v>1</v>
      </c>
      <c r="N275" s="225" t="s">
        <v>42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238</v>
      </c>
      <c r="AT275" s="228" t="s">
        <v>158</v>
      </c>
      <c r="AU275" s="228" t="s">
        <v>87</v>
      </c>
      <c r="AY275" s="16" t="s">
        <v>155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85</v>
      </c>
      <c r="BK275" s="229">
        <f>ROUND(I275*H275,2)</f>
        <v>0</v>
      </c>
      <c r="BL275" s="16" t="s">
        <v>238</v>
      </c>
      <c r="BM275" s="228" t="s">
        <v>452</v>
      </c>
    </row>
    <row r="276" s="12" customFormat="1" ht="22.8" customHeight="1">
      <c r="A276" s="12"/>
      <c r="B276" s="201"/>
      <c r="C276" s="202"/>
      <c r="D276" s="203" t="s">
        <v>76</v>
      </c>
      <c r="E276" s="215" t="s">
        <v>453</v>
      </c>
      <c r="F276" s="215" t="s">
        <v>454</v>
      </c>
      <c r="G276" s="202"/>
      <c r="H276" s="202"/>
      <c r="I276" s="205"/>
      <c r="J276" s="216">
        <f>BK276</f>
        <v>0</v>
      </c>
      <c r="K276" s="202"/>
      <c r="L276" s="207"/>
      <c r="M276" s="208"/>
      <c r="N276" s="209"/>
      <c r="O276" s="209"/>
      <c r="P276" s="210">
        <f>SUM(P277:P280)</f>
        <v>0</v>
      </c>
      <c r="Q276" s="209"/>
      <c r="R276" s="210">
        <f>SUM(R277:R280)</f>
        <v>0</v>
      </c>
      <c r="S276" s="209"/>
      <c r="T276" s="211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2" t="s">
        <v>87</v>
      </c>
      <c r="AT276" s="213" t="s">
        <v>76</v>
      </c>
      <c r="AU276" s="213" t="s">
        <v>85</v>
      </c>
      <c r="AY276" s="212" t="s">
        <v>155</v>
      </c>
      <c r="BK276" s="214">
        <f>SUM(BK277:BK280)</f>
        <v>0</v>
      </c>
    </row>
    <row r="277" s="2" customFormat="1" ht="16.5" customHeight="1">
      <c r="A277" s="37"/>
      <c r="B277" s="38"/>
      <c r="C277" s="217" t="s">
        <v>455</v>
      </c>
      <c r="D277" s="217" t="s">
        <v>158</v>
      </c>
      <c r="E277" s="218" t="s">
        <v>456</v>
      </c>
      <c r="F277" s="219" t="s">
        <v>457</v>
      </c>
      <c r="G277" s="220" t="s">
        <v>458</v>
      </c>
      <c r="H277" s="221">
        <v>1</v>
      </c>
      <c r="I277" s="222"/>
      <c r="J277" s="223">
        <f>ROUND(I277*H277,2)</f>
        <v>0</v>
      </c>
      <c r="K277" s="219" t="s">
        <v>1</v>
      </c>
      <c r="L277" s="43"/>
      <c r="M277" s="224" t="s">
        <v>1</v>
      </c>
      <c r="N277" s="225" t="s">
        <v>42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238</v>
      </c>
      <c r="AT277" s="228" t="s">
        <v>158</v>
      </c>
      <c r="AU277" s="228" t="s">
        <v>87</v>
      </c>
      <c r="AY277" s="16" t="s">
        <v>155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85</v>
      </c>
      <c r="BK277" s="229">
        <f>ROUND(I277*H277,2)</f>
        <v>0</v>
      </c>
      <c r="BL277" s="16" t="s">
        <v>238</v>
      </c>
      <c r="BM277" s="228" t="s">
        <v>459</v>
      </c>
    </row>
    <row r="278" s="2" customFormat="1">
      <c r="A278" s="37"/>
      <c r="B278" s="38"/>
      <c r="C278" s="217" t="s">
        <v>460</v>
      </c>
      <c r="D278" s="217" t="s">
        <v>158</v>
      </c>
      <c r="E278" s="218" t="s">
        <v>461</v>
      </c>
      <c r="F278" s="219" t="s">
        <v>462</v>
      </c>
      <c r="G278" s="220" t="s">
        <v>463</v>
      </c>
      <c r="H278" s="221">
        <v>7</v>
      </c>
      <c r="I278" s="222"/>
      <c r="J278" s="223">
        <f>ROUND(I278*H278,2)</f>
        <v>0</v>
      </c>
      <c r="K278" s="219" t="s">
        <v>1</v>
      </c>
      <c r="L278" s="43"/>
      <c r="M278" s="224" t="s">
        <v>1</v>
      </c>
      <c r="N278" s="225" t="s">
        <v>42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238</v>
      </c>
      <c r="AT278" s="228" t="s">
        <v>158</v>
      </c>
      <c r="AU278" s="228" t="s">
        <v>87</v>
      </c>
      <c r="AY278" s="16" t="s">
        <v>155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85</v>
      </c>
      <c r="BK278" s="229">
        <f>ROUND(I278*H278,2)</f>
        <v>0</v>
      </c>
      <c r="BL278" s="16" t="s">
        <v>238</v>
      </c>
      <c r="BM278" s="228" t="s">
        <v>464</v>
      </c>
    </row>
    <row r="279" s="2" customFormat="1" ht="16.5" customHeight="1">
      <c r="A279" s="37"/>
      <c r="B279" s="38"/>
      <c r="C279" s="217" t="s">
        <v>465</v>
      </c>
      <c r="D279" s="217" t="s">
        <v>158</v>
      </c>
      <c r="E279" s="218" t="s">
        <v>466</v>
      </c>
      <c r="F279" s="219" t="s">
        <v>467</v>
      </c>
      <c r="G279" s="220" t="s">
        <v>458</v>
      </c>
      <c r="H279" s="221">
        <v>1</v>
      </c>
      <c r="I279" s="222"/>
      <c r="J279" s="223">
        <f>ROUND(I279*H279,2)</f>
        <v>0</v>
      </c>
      <c r="K279" s="219" t="s">
        <v>1</v>
      </c>
      <c r="L279" s="43"/>
      <c r="M279" s="224" t="s">
        <v>1</v>
      </c>
      <c r="N279" s="225" t="s">
        <v>42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238</v>
      </c>
      <c r="AT279" s="228" t="s">
        <v>158</v>
      </c>
      <c r="AU279" s="228" t="s">
        <v>87</v>
      </c>
      <c r="AY279" s="16" t="s">
        <v>155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85</v>
      </c>
      <c r="BK279" s="229">
        <f>ROUND(I279*H279,2)</f>
        <v>0</v>
      </c>
      <c r="BL279" s="16" t="s">
        <v>238</v>
      </c>
      <c r="BM279" s="228" t="s">
        <v>468</v>
      </c>
    </row>
    <row r="280" s="2" customFormat="1" ht="16.5" customHeight="1">
      <c r="A280" s="37"/>
      <c r="B280" s="38"/>
      <c r="C280" s="217" t="s">
        <v>469</v>
      </c>
      <c r="D280" s="217" t="s">
        <v>158</v>
      </c>
      <c r="E280" s="218" t="s">
        <v>470</v>
      </c>
      <c r="F280" s="219" t="s">
        <v>471</v>
      </c>
      <c r="G280" s="220" t="s">
        <v>458</v>
      </c>
      <c r="H280" s="221">
        <v>1</v>
      </c>
      <c r="I280" s="222"/>
      <c r="J280" s="223">
        <f>ROUND(I280*H280,2)</f>
        <v>0</v>
      </c>
      <c r="K280" s="219" t="s">
        <v>1</v>
      </c>
      <c r="L280" s="43"/>
      <c r="M280" s="224" t="s">
        <v>1</v>
      </c>
      <c r="N280" s="225" t="s">
        <v>42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238</v>
      </c>
      <c r="AT280" s="228" t="s">
        <v>158</v>
      </c>
      <c r="AU280" s="228" t="s">
        <v>87</v>
      </c>
      <c r="AY280" s="16" t="s">
        <v>155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85</v>
      </c>
      <c r="BK280" s="229">
        <f>ROUND(I280*H280,2)</f>
        <v>0</v>
      </c>
      <c r="BL280" s="16" t="s">
        <v>238</v>
      </c>
      <c r="BM280" s="228" t="s">
        <v>472</v>
      </c>
    </row>
    <row r="281" s="12" customFormat="1" ht="22.8" customHeight="1">
      <c r="A281" s="12"/>
      <c r="B281" s="201"/>
      <c r="C281" s="202"/>
      <c r="D281" s="203" t="s">
        <v>76</v>
      </c>
      <c r="E281" s="215" t="s">
        <v>473</v>
      </c>
      <c r="F281" s="215" t="s">
        <v>474</v>
      </c>
      <c r="G281" s="202"/>
      <c r="H281" s="202"/>
      <c r="I281" s="205"/>
      <c r="J281" s="216">
        <f>BK281</f>
        <v>0</v>
      </c>
      <c r="K281" s="202"/>
      <c r="L281" s="207"/>
      <c r="M281" s="208"/>
      <c r="N281" s="209"/>
      <c r="O281" s="209"/>
      <c r="P281" s="210">
        <f>SUM(P282:P294)</f>
        <v>0</v>
      </c>
      <c r="Q281" s="209"/>
      <c r="R281" s="210">
        <f>SUM(R282:R294)</f>
        <v>0.47705762000000002</v>
      </c>
      <c r="S281" s="209"/>
      <c r="T281" s="211">
        <f>SUM(T282:T294)</f>
        <v>0.4121378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2" t="s">
        <v>87</v>
      </c>
      <c r="AT281" s="213" t="s">
        <v>76</v>
      </c>
      <c r="AU281" s="213" t="s">
        <v>85</v>
      </c>
      <c r="AY281" s="212" t="s">
        <v>155</v>
      </c>
      <c r="BK281" s="214">
        <f>SUM(BK282:BK294)</f>
        <v>0</v>
      </c>
    </row>
    <row r="282" s="2" customFormat="1">
      <c r="A282" s="37"/>
      <c r="B282" s="38"/>
      <c r="C282" s="217" t="s">
        <v>475</v>
      </c>
      <c r="D282" s="217" t="s">
        <v>158</v>
      </c>
      <c r="E282" s="218" t="s">
        <v>476</v>
      </c>
      <c r="F282" s="219" t="s">
        <v>477</v>
      </c>
      <c r="G282" s="220" t="s">
        <v>171</v>
      </c>
      <c r="H282" s="221">
        <v>7.3099999999999996</v>
      </c>
      <c r="I282" s="222"/>
      <c r="J282" s="223">
        <f>ROUND(I282*H282,2)</f>
        <v>0</v>
      </c>
      <c r="K282" s="219" t="s">
        <v>162</v>
      </c>
      <c r="L282" s="43"/>
      <c r="M282" s="224" t="s">
        <v>1</v>
      </c>
      <c r="N282" s="225" t="s">
        <v>42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0.05638</v>
      </c>
      <c r="T282" s="227">
        <f>S282*H282</f>
        <v>0.4121378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238</v>
      </c>
      <c r="AT282" s="228" t="s">
        <v>158</v>
      </c>
      <c r="AU282" s="228" t="s">
        <v>87</v>
      </c>
      <c r="AY282" s="16" t="s">
        <v>155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85</v>
      </c>
      <c r="BK282" s="229">
        <f>ROUND(I282*H282,2)</f>
        <v>0</v>
      </c>
      <c r="BL282" s="16" t="s">
        <v>238</v>
      </c>
      <c r="BM282" s="228" t="s">
        <v>478</v>
      </c>
    </row>
    <row r="283" s="13" customFormat="1">
      <c r="A283" s="13"/>
      <c r="B283" s="230"/>
      <c r="C283" s="231"/>
      <c r="D283" s="232" t="s">
        <v>165</v>
      </c>
      <c r="E283" s="233" t="s">
        <v>1</v>
      </c>
      <c r="F283" s="234" t="s">
        <v>479</v>
      </c>
      <c r="G283" s="231"/>
      <c r="H283" s="235">
        <v>7.3099999999999996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165</v>
      </c>
      <c r="AU283" s="241" t="s">
        <v>87</v>
      </c>
      <c r="AV283" s="13" t="s">
        <v>87</v>
      </c>
      <c r="AW283" s="13" t="s">
        <v>33</v>
      </c>
      <c r="AX283" s="13" t="s">
        <v>85</v>
      </c>
      <c r="AY283" s="241" t="s">
        <v>155</v>
      </c>
    </row>
    <row r="284" s="2" customFormat="1" ht="33" customHeight="1">
      <c r="A284" s="37"/>
      <c r="B284" s="38"/>
      <c r="C284" s="217" t="s">
        <v>480</v>
      </c>
      <c r="D284" s="217" t="s">
        <v>158</v>
      </c>
      <c r="E284" s="218" t="s">
        <v>481</v>
      </c>
      <c r="F284" s="219" t="s">
        <v>482</v>
      </c>
      <c r="G284" s="220" t="s">
        <v>171</v>
      </c>
      <c r="H284" s="221">
        <v>8.4480000000000004</v>
      </c>
      <c r="I284" s="222"/>
      <c r="J284" s="223">
        <f>ROUND(I284*H284,2)</f>
        <v>0</v>
      </c>
      <c r="K284" s="219" t="s">
        <v>411</v>
      </c>
      <c r="L284" s="43"/>
      <c r="M284" s="224" t="s">
        <v>1</v>
      </c>
      <c r="N284" s="225" t="s">
        <v>42</v>
      </c>
      <c r="O284" s="90"/>
      <c r="P284" s="226">
        <f>O284*H284</f>
        <v>0</v>
      </c>
      <c r="Q284" s="226">
        <v>0.015740000000000001</v>
      </c>
      <c r="R284" s="226">
        <f>Q284*H284</f>
        <v>0.13297152000000001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238</v>
      </c>
      <c r="AT284" s="228" t="s">
        <v>158</v>
      </c>
      <c r="AU284" s="228" t="s">
        <v>87</v>
      </c>
      <c r="AY284" s="16" t="s">
        <v>155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85</v>
      </c>
      <c r="BK284" s="229">
        <f>ROUND(I284*H284,2)</f>
        <v>0</v>
      </c>
      <c r="BL284" s="16" t="s">
        <v>238</v>
      </c>
      <c r="BM284" s="228" t="s">
        <v>483</v>
      </c>
    </row>
    <row r="285" s="13" customFormat="1">
      <c r="A285" s="13"/>
      <c r="B285" s="230"/>
      <c r="C285" s="231"/>
      <c r="D285" s="232" t="s">
        <v>165</v>
      </c>
      <c r="E285" s="233" t="s">
        <v>1</v>
      </c>
      <c r="F285" s="234" t="s">
        <v>484</v>
      </c>
      <c r="G285" s="231"/>
      <c r="H285" s="235">
        <v>8.4480000000000004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165</v>
      </c>
      <c r="AU285" s="241" t="s">
        <v>87</v>
      </c>
      <c r="AV285" s="13" t="s">
        <v>87</v>
      </c>
      <c r="AW285" s="13" t="s">
        <v>33</v>
      </c>
      <c r="AX285" s="13" t="s">
        <v>85</v>
      </c>
      <c r="AY285" s="241" t="s">
        <v>155</v>
      </c>
    </row>
    <row r="286" s="2" customFormat="1">
      <c r="A286" s="37"/>
      <c r="B286" s="38"/>
      <c r="C286" s="217" t="s">
        <v>485</v>
      </c>
      <c r="D286" s="217" t="s">
        <v>158</v>
      </c>
      <c r="E286" s="218" t="s">
        <v>486</v>
      </c>
      <c r="F286" s="219" t="s">
        <v>487</v>
      </c>
      <c r="G286" s="220" t="s">
        <v>171</v>
      </c>
      <c r="H286" s="221">
        <v>18.550000000000001</v>
      </c>
      <c r="I286" s="222"/>
      <c r="J286" s="223">
        <f>ROUND(I286*H286,2)</f>
        <v>0</v>
      </c>
      <c r="K286" s="219" t="s">
        <v>411</v>
      </c>
      <c r="L286" s="43"/>
      <c r="M286" s="224" t="s">
        <v>1</v>
      </c>
      <c r="N286" s="225" t="s">
        <v>42</v>
      </c>
      <c r="O286" s="90"/>
      <c r="P286" s="226">
        <f>O286*H286</f>
        <v>0</v>
      </c>
      <c r="Q286" s="226">
        <v>0.01379</v>
      </c>
      <c r="R286" s="226">
        <f>Q286*H286</f>
        <v>0.25580449999999999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238</v>
      </c>
      <c r="AT286" s="228" t="s">
        <v>158</v>
      </c>
      <c r="AU286" s="228" t="s">
        <v>87</v>
      </c>
      <c r="AY286" s="16" t="s">
        <v>155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85</v>
      </c>
      <c r="BK286" s="229">
        <f>ROUND(I286*H286,2)</f>
        <v>0</v>
      </c>
      <c r="BL286" s="16" t="s">
        <v>238</v>
      </c>
      <c r="BM286" s="228" t="s">
        <v>488</v>
      </c>
    </row>
    <row r="287" s="13" customFormat="1">
      <c r="A287" s="13"/>
      <c r="B287" s="230"/>
      <c r="C287" s="231"/>
      <c r="D287" s="232" t="s">
        <v>165</v>
      </c>
      <c r="E287" s="233" t="s">
        <v>1</v>
      </c>
      <c r="F287" s="234" t="s">
        <v>489</v>
      </c>
      <c r="G287" s="231"/>
      <c r="H287" s="235">
        <v>18.550000000000001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165</v>
      </c>
      <c r="AU287" s="241" t="s">
        <v>87</v>
      </c>
      <c r="AV287" s="13" t="s">
        <v>87</v>
      </c>
      <c r="AW287" s="13" t="s">
        <v>33</v>
      </c>
      <c r="AX287" s="13" t="s">
        <v>85</v>
      </c>
      <c r="AY287" s="241" t="s">
        <v>155</v>
      </c>
    </row>
    <row r="288" s="2" customFormat="1">
      <c r="A288" s="37"/>
      <c r="B288" s="38"/>
      <c r="C288" s="217" t="s">
        <v>490</v>
      </c>
      <c r="D288" s="217" t="s">
        <v>158</v>
      </c>
      <c r="E288" s="218" t="s">
        <v>491</v>
      </c>
      <c r="F288" s="219" t="s">
        <v>492</v>
      </c>
      <c r="G288" s="220" t="s">
        <v>171</v>
      </c>
      <c r="H288" s="221">
        <v>7.04</v>
      </c>
      <c r="I288" s="222"/>
      <c r="J288" s="223">
        <f>ROUND(I288*H288,2)</f>
        <v>0</v>
      </c>
      <c r="K288" s="219" t="s">
        <v>411</v>
      </c>
      <c r="L288" s="43"/>
      <c r="M288" s="224" t="s">
        <v>1</v>
      </c>
      <c r="N288" s="225" t="s">
        <v>42</v>
      </c>
      <c r="O288" s="90"/>
      <c r="P288" s="226">
        <f>O288*H288</f>
        <v>0</v>
      </c>
      <c r="Q288" s="226">
        <v>0.012540000000000001</v>
      </c>
      <c r="R288" s="226">
        <f>Q288*H288</f>
        <v>0.088281600000000002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238</v>
      </c>
      <c r="AT288" s="228" t="s">
        <v>158</v>
      </c>
      <c r="AU288" s="228" t="s">
        <v>87</v>
      </c>
      <c r="AY288" s="16" t="s">
        <v>155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85</v>
      </c>
      <c r="BK288" s="229">
        <f>ROUND(I288*H288,2)</f>
        <v>0</v>
      </c>
      <c r="BL288" s="16" t="s">
        <v>238</v>
      </c>
      <c r="BM288" s="228" t="s">
        <v>493</v>
      </c>
    </row>
    <row r="289" s="13" customFormat="1">
      <c r="A289" s="13"/>
      <c r="B289" s="230"/>
      <c r="C289" s="231"/>
      <c r="D289" s="232" t="s">
        <v>165</v>
      </c>
      <c r="E289" s="233" t="s">
        <v>1</v>
      </c>
      <c r="F289" s="234" t="s">
        <v>414</v>
      </c>
      <c r="G289" s="231"/>
      <c r="H289" s="235">
        <v>7.04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165</v>
      </c>
      <c r="AU289" s="241" t="s">
        <v>87</v>
      </c>
      <c r="AV289" s="13" t="s">
        <v>87</v>
      </c>
      <c r="AW289" s="13" t="s">
        <v>33</v>
      </c>
      <c r="AX289" s="13" t="s">
        <v>85</v>
      </c>
      <c r="AY289" s="241" t="s">
        <v>155</v>
      </c>
    </row>
    <row r="290" s="2" customFormat="1">
      <c r="A290" s="37"/>
      <c r="B290" s="38"/>
      <c r="C290" s="217" t="s">
        <v>494</v>
      </c>
      <c r="D290" s="217" t="s">
        <v>158</v>
      </c>
      <c r="E290" s="218" t="s">
        <v>495</v>
      </c>
      <c r="F290" s="219" t="s">
        <v>496</v>
      </c>
      <c r="G290" s="220" t="s">
        <v>419</v>
      </c>
      <c r="H290" s="267"/>
      <c r="I290" s="222"/>
      <c r="J290" s="223">
        <f>ROUND(I290*H290,2)</f>
        <v>0</v>
      </c>
      <c r="K290" s="219" t="s">
        <v>162</v>
      </c>
      <c r="L290" s="43"/>
      <c r="M290" s="224" t="s">
        <v>1</v>
      </c>
      <c r="N290" s="225" t="s">
        <v>42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238</v>
      </c>
      <c r="AT290" s="228" t="s">
        <v>158</v>
      </c>
      <c r="AU290" s="228" t="s">
        <v>87</v>
      </c>
      <c r="AY290" s="16" t="s">
        <v>155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85</v>
      </c>
      <c r="BK290" s="229">
        <f>ROUND(I290*H290,2)</f>
        <v>0</v>
      </c>
      <c r="BL290" s="16" t="s">
        <v>238</v>
      </c>
      <c r="BM290" s="228" t="s">
        <v>497</v>
      </c>
    </row>
    <row r="291" s="2" customFormat="1">
      <c r="A291" s="37"/>
      <c r="B291" s="38"/>
      <c r="C291" s="217" t="s">
        <v>498</v>
      </c>
      <c r="D291" s="217" t="s">
        <v>158</v>
      </c>
      <c r="E291" s="218" t="s">
        <v>499</v>
      </c>
      <c r="F291" s="219" t="s">
        <v>500</v>
      </c>
      <c r="G291" s="220" t="s">
        <v>419</v>
      </c>
      <c r="H291" s="267"/>
      <c r="I291" s="222"/>
      <c r="J291" s="223">
        <f>ROUND(I291*H291,2)</f>
        <v>0</v>
      </c>
      <c r="K291" s="219" t="s">
        <v>162</v>
      </c>
      <c r="L291" s="43"/>
      <c r="M291" s="224" t="s">
        <v>1</v>
      </c>
      <c r="N291" s="225" t="s">
        <v>42</v>
      </c>
      <c r="O291" s="90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238</v>
      </c>
      <c r="AT291" s="228" t="s">
        <v>158</v>
      </c>
      <c r="AU291" s="228" t="s">
        <v>87</v>
      </c>
      <c r="AY291" s="16" t="s">
        <v>155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85</v>
      </c>
      <c r="BK291" s="229">
        <f>ROUND(I291*H291,2)</f>
        <v>0</v>
      </c>
      <c r="BL291" s="16" t="s">
        <v>238</v>
      </c>
      <c r="BM291" s="228" t="s">
        <v>501</v>
      </c>
    </row>
    <row r="292" s="2" customFormat="1">
      <c r="A292" s="37"/>
      <c r="B292" s="38"/>
      <c r="C292" s="217" t="s">
        <v>502</v>
      </c>
      <c r="D292" s="217" t="s">
        <v>158</v>
      </c>
      <c r="E292" s="218" t="s">
        <v>503</v>
      </c>
      <c r="F292" s="219" t="s">
        <v>504</v>
      </c>
      <c r="G292" s="220" t="s">
        <v>171</v>
      </c>
      <c r="H292" s="221">
        <v>107.56999999999999</v>
      </c>
      <c r="I292" s="222"/>
      <c r="J292" s="223">
        <f>ROUND(I292*H292,2)</f>
        <v>0</v>
      </c>
      <c r="K292" s="219" t="s">
        <v>1</v>
      </c>
      <c r="L292" s="43"/>
      <c r="M292" s="224" t="s">
        <v>1</v>
      </c>
      <c r="N292" s="225" t="s">
        <v>42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238</v>
      </c>
      <c r="AT292" s="228" t="s">
        <v>158</v>
      </c>
      <c r="AU292" s="228" t="s">
        <v>87</v>
      </c>
      <c r="AY292" s="16" t="s">
        <v>155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85</v>
      </c>
      <c r="BK292" s="229">
        <f>ROUND(I292*H292,2)</f>
        <v>0</v>
      </c>
      <c r="BL292" s="16" t="s">
        <v>238</v>
      </c>
      <c r="BM292" s="228" t="s">
        <v>505</v>
      </c>
    </row>
    <row r="293" s="2" customFormat="1">
      <c r="A293" s="37"/>
      <c r="B293" s="38"/>
      <c r="C293" s="39"/>
      <c r="D293" s="232" t="s">
        <v>396</v>
      </c>
      <c r="E293" s="39"/>
      <c r="F293" s="263" t="s">
        <v>506</v>
      </c>
      <c r="G293" s="39"/>
      <c r="H293" s="39"/>
      <c r="I293" s="264"/>
      <c r="J293" s="39"/>
      <c r="K293" s="39"/>
      <c r="L293" s="43"/>
      <c r="M293" s="265"/>
      <c r="N293" s="266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396</v>
      </c>
      <c r="AU293" s="16" t="s">
        <v>87</v>
      </c>
    </row>
    <row r="294" s="13" customFormat="1">
      <c r="A294" s="13"/>
      <c r="B294" s="230"/>
      <c r="C294" s="231"/>
      <c r="D294" s="232" t="s">
        <v>165</v>
      </c>
      <c r="E294" s="233" t="s">
        <v>1</v>
      </c>
      <c r="F294" s="234" t="s">
        <v>507</v>
      </c>
      <c r="G294" s="231"/>
      <c r="H294" s="235">
        <v>107.56999999999999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165</v>
      </c>
      <c r="AU294" s="241" t="s">
        <v>87</v>
      </c>
      <c r="AV294" s="13" t="s">
        <v>87</v>
      </c>
      <c r="AW294" s="13" t="s">
        <v>33</v>
      </c>
      <c r="AX294" s="13" t="s">
        <v>85</v>
      </c>
      <c r="AY294" s="241" t="s">
        <v>155</v>
      </c>
    </row>
    <row r="295" s="12" customFormat="1" ht="22.8" customHeight="1">
      <c r="A295" s="12"/>
      <c r="B295" s="201"/>
      <c r="C295" s="202"/>
      <c r="D295" s="203" t="s">
        <v>76</v>
      </c>
      <c r="E295" s="215" t="s">
        <v>508</v>
      </c>
      <c r="F295" s="215" t="s">
        <v>509</v>
      </c>
      <c r="G295" s="202"/>
      <c r="H295" s="202"/>
      <c r="I295" s="205"/>
      <c r="J295" s="216">
        <f>BK295</f>
        <v>0</v>
      </c>
      <c r="K295" s="202"/>
      <c r="L295" s="207"/>
      <c r="M295" s="208"/>
      <c r="N295" s="209"/>
      <c r="O295" s="209"/>
      <c r="P295" s="210">
        <f>SUM(P296:P323)</f>
        <v>0</v>
      </c>
      <c r="Q295" s="209"/>
      <c r="R295" s="210">
        <f>SUM(R296:R323)</f>
        <v>0</v>
      </c>
      <c r="S295" s="209"/>
      <c r="T295" s="211">
        <f>SUM(T296:T323)</f>
        <v>3.36585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2" t="s">
        <v>87</v>
      </c>
      <c r="AT295" s="213" t="s">
        <v>76</v>
      </c>
      <c r="AU295" s="213" t="s">
        <v>85</v>
      </c>
      <c r="AY295" s="212" t="s">
        <v>155</v>
      </c>
      <c r="BK295" s="214">
        <f>SUM(BK296:BK323)</f>
        <v>0</v>
      </c>
    </row>
    <row r="296" s="2" customFormat="1" ht="16.5" customHeight="1">
      <c r="A296" s="37"/>
      <c r="B296" s="38"/>
      <c r="C296" s="217" t="s">
        <v>510</v>
      </c>
      <c r="D296" s="217" t="s">
        <v>158</v>
      </c>
      <c r="E296" s="218" t="s">
        <v>511</v>
      </c>
      <c r="F296" s="219" t="s">
        <v>512</v>
      </c>
      <c r="G296" s="220" t="s">
        <v>345</v>
      </c>
      <c r="H296" s="221">
        <v>8</v>
      </c>
      <c r="I296" s="222"/>
      <c r="J296" s="223">
        <f>ROUND(I296*H296,2)</f>
        <v>0</v>
      </c>
      <c r="K296" s="219" t="s">
        <v>411</v>
      </c>
      <c r="L296" s="43"/>
      <c r="M296" s="224" t="s">
        <v>1</v>
      </c>
      <c r="N296" s="225" t="s">
        <v>42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0.0018</v>
      </c>
      <c r="T296" s="227">
        <f>S296*H296</f>
        <v>0.0144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238</v>
      </c>
      <c r="AT296" s="228" t="s">
        <v>158</v>
      </c>
      <c r="AU296" s="228" t="s">
        <v>87</v>
      </c>
      <c r="AY296" s="16" t="s">
        <v>155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85</v>
      </c>
      <c r="BK296" s="229">
        <f>ROUND(I296*H296,2)</f>
        <v>0</v>
      </c>
      <c r="BL296" s="16" t="s">
        <v>238</v>
      </c>
      <c r="BM296" s="228" t="s">
        <v>513</v>
      </c>
    </row>
    <row r="297" s="13" customFormat="1">
      <c r="A297" s="13"/>
      <c r="B297" s="230"/>
      <c r="C297" s="231"/>
      <c r="D297" s="232" t="s">
        <v>165</v>
      </c>
      <c r="E297" s="233" t="s">
        <v>1</v>
      </c>
      <c r="F297" s="234" t="s">
        <v>514</v>
      </c>
      <c r="G297" s="231"/>
      <c r="H297" s="235">
        <v>8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165</v>
      </c>
      <c r="AU297" s="241" t="s">
        <v>87</v>
      </c>
      <c r="AV297" s="13" t="s">
        <v>87</v>
      </c>
      <c r="AW297" s="13" t="s">
        <v>33</v>
      </c>
      <c r="AX297" s="13" t="s">
        <v>85</v>
      </c>
      <c r="AY297" s="241" t="s">
        <v>155</v>
      </c>
    </row>
    <row r="298" s="2" customFormat="1">
      <c r="A298" s="37"/>
      <c r="B298" s="38"/>
      <c r="C298" s="217" t="s">
        <v>515</v>
      </c>
      <c r="D298" s="217" t="s">
        <v>158</v>
      </c>
      <c r="E298" s="218" t="s">
        <v>516</v>
      </c>
      <c r="F298" s="219" t="s">
        <v>517</v>
      </c>
      <c r="G298" s="220" t="s">
        <v>345</v>
      </c>
      <c r="H298" s="221">
        <v>8</v>
      </c>
      <c r="I298" s="222"/>
      <c r="J298" s="223">
        <f>ROUND(I298*H298,2)</f>
        <v>0</v>
      </c>
      <c r="K298" s="219" t="s">
        <v>162</v>
      </c>
      <c r="L298" s="43"/>
      <c r="M298" s="224" t="s">
        <v>1</v>
      </c>
      <c r="N298" s="225" t="s">
        <v>42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0.028000000000000001</v>
      </c>
      <c r="T298" s="227">
        <f>S298*H298</f>
        <v>0.22400000000000001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238</v>
      </c>
      <c r="AT298" s="228" t="s">
        <v>158</v>
      </c>
      <c r="AU298" s="228" t="s">
        <v>87</v>
      </c>
      <c r="AY298" s="16" t="s">
        <v>155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85</v>
      </c>
      <c r="BK298" s="229">
        <f>ROUND(I298*H298,2)</f>
        <v>0</v>
      </c>
      <c r="BL298" s="16" t="s">
        <v>238</v>
      </c>
      <c r="BM298" s="228" t="s">
        <v>518</v>
      </c>
    </row>
    <row r="299" s="13" customFormat="1">
      <c r="A299" s="13"/>
      <c r="B299" s="230"/>
      <c r="C299" s="231"/>
      <c r="D299" s="232" t="s">
        <v>165</v>
      </c>
      <c r="E299" s="233" t="s">
        <v>1</v>
      </c>
      <c r="F299" s="234" t="s">
        <v>514</v>
      </c>
      <c r="G299" s="231"/>
      <c r="H299" s="235">
        <v>8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165</v>
      </c>
      <c r="AU299" s="241" t="s">
        <v>87</v>
      </c>
      <c r="AV299" s="13" t="s">
        <v>87</v>
      </c>
      <c r="AW299" s="13" t="s">
        <v>33</v>
      </c>
      <c r="AX299" s="13" t="s">
        <v>85</v>
      </c>
      <c r="AY299" s="241" t="s">
        <v>155</v>
      </c>
    </row>
    <row r="300" s="2" customFormat="1">
      <c r="A300" s="37"/>
      <c r="B300" s="38"/>
      <c r="C300" s="217" t="s">
        <v>519</v>
      </c>
      <c r="D300" s="217" t="s">
        <v>158</v>
      </c>
      <c r="E300" s="218" t="s">
        <v>520</v>
      </c>
      <c r="F300" s="219" t="s">
        <v>521</v>
      </c>
      <c r="G300" s="220" t="s">
        <v>345</v>
      </c>
      <c r="H300" s="221">
        <v>14</v>
      </c>
      <c r="I300" s="222"/>
      <c r="J300" s="223">
        <f>ROUND(I300*H300,2)</f>
        <v>0</v>
      </c>
      <c r="K300" s="219" t="s">
        <v>162</v>
      </c>
      <c r="L300" s="43"/>
      <c r="M300" s="224" t="s">
        <v>1</v>
      </c>
      <c r="N300" s="225" t="s">
        <v>42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0.1104</v>
      </c>
      <c r="T300" s="227">
        <f>S300*H300</f>
        <v>1.5455999999999999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238</v>
      </c>
      <c r="AT300" s="228" t="s">
        <v>158</v>
      </c>
      <c r="AU300" s="228" t="s">
        <v>87</v>
      </c>
      <c r="AY300" s="16" t="s">
        <v>155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85</v>
      </c>
      <c r="BK300" s="229">
        <f>ROUND(I300*H300,2)</f>
        <v>0</v>
      </c>
      <c r="BL300" s="16" t="s">
        <v>238</v>
      </c>
      <c r="BM300" s="228" t="s">
        <v>522</v>
      </c>
    </row>
    <row r="301" s="13" customFormat="1">
      <c r="A301" s="13"/>
      <c r="B301" s="230"/>
      <c r="C301" s="231"/>
      <c r="D301" s="232" t="s">
        <v>165</v>
      </c>
      <c r="E301" s="233" t="s">
        <v>1</v>
      </c>
      <c r="F301" s="234" t="s">
        <v>523</v>
      </c>
      <c r="G301" s="231"/>
      <c r="H301" s="235">
        <v>4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165</v>
      </c>
      <c r="AU301" s="241" t="s">
        <v>87</v>
      </c>
      <c r="AV301" s="13" t="s">
        <v>87</v>
      </c>
      <c r="AW301" s="13" t="s">
        <v>33</v>
      </c>
      <c r="AX301" s="13" t="s">
        <v>77</v>
      </c>
      <c r="AY301" s="241" t="s">
        <v>155</v>
      </c>
    </row>
    <row r="302" s="13" customFormat="1">
      <c r="A302" s="13"/>
      <c r="B302" s="230"/>
      <c r="C302" s="231"/>
      <c r="D302" s="232" t="s">
        <v>165</v>
      </c>
      <c r="E302" s="233" t="s">
        <v>1</v>
      </c>
      <c r="F302" s="234" t="s">
        <v>524</v>
      </c>
      <c r="G302" s="231"/>
      <c r="H302" s="235">
        <v>10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165</v>
      </c>
      <c r="AU302" s="241" t="s">
        <v>87</v>
      </c>
      <c r="AV302" s="13" t="s">
        <v>87</v>
      </c>
      <c r="AW302" s="13" t="s">
        <v>33</v>
      </c>
      <c r="AX302" s="13" t="s">
        <v>77</v>
      </c>
      <c r="AY302" s="241" t="s">
        <v>155</v>
      </c>
    </row>
    <row r="303" s="14" customFormat="1">
      <c r="A303" s="14"/>
      <c r="B303" s="242"/>
      <c r="C303" s="243"/>
      <c r="D303" s="232" t="s">
        <v>165</v>
      </c>
      <c r="E303" s="244" t="s">
        <v>1</v>
      </c>
      <c r="F303" s="245" t="s">
        <v>168</v>
      </c>
      <c r="G303" s="243"/>
      <c r="H303" s="246">
        <v>14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165</v>
      </c>
      <c r="AU303" s="252" t="s">
        <v>87</v>
      </c>
      <c r="AV303" s="14" t="s">
        <v>163</v>
      </c>
      <c r="AW303" s="14" t="s">
        <v>33</v>
      </c>
      <c r="AX303" s="14" t="s">
        <v>85</v>
      </c>
      <c r="AY303" s="252" t="s">
        <v>155</v>
      </c>
    </row>
    <row r="304" s="2" customFormat="1">
      <c r="A304" s="37"/>
      <c r="B304" s="38"/>
      <c r="C304" s="217" t="s">
        <v>525</v>
      </c>
      <c r="D304" s="217" t="s">
        <v>158</v>
      </c>
      <c r="E304" s="218" t="s">
        <v>526</v>
      </c>
      <c r="F304" s="219" t="s">
        <v>527</v>
      </c>
      <c r="G304" s="220" t="s">
        <v>419</v>
      </c>
      <c r="H304" s="267"/>
      <c r="I304" s="222"/>
      <c r="J304" s="223">
        <f>ROUND(I304*H304,2)</f>
        <v>0</v>
      </c>
      <c r="K304" s="219" t="s">
        <v>162</v>
      </c>
      <c r="L304" s="43"/>
      <c r="M304" s="224" t="s">
        <v>1</v>
      </c>
      <c r="N304" s="225" t="s">
        <v>42</v>
      </c>
      <c r="O304" s="90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238</v>
      </c>
      <c r="AT304" s="228" t="s">
        <v>158</v>
      </c>
      <c r="AU304" s="228" t="s">
        <v>87</v>
      </c>
      <c r="AY304" s="16" t="s">
        <v>155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85</v>
      </c>
      <c r="BK304" s="229">
        <f>ROUND(I304*H304,2)</f>
        <v>0</v>
      </c>
      <c r="BL304" s="16" t="s">
        <v>238</v>
      </c>
      <c r="BM304" s="228" t="s">
        <v>528</v>
      </c>
    </row>
    <row r="305" s="2" customFormat="1">
      <c r="A305" s="37"/>
      <c r="B305" s="38"/>
      <c r="C305" s="217" t="s">
        <v>529</v>
      </c>
      <c r="D305" s="217" t="s">
        <v>158</v>
      </c>
      <c r="E305" s="218" t="s">
        <v>530</v>
      </c>
      <c r="F305" s="219" t="s">
        <v>531</v>
      </c>
      <c r="G305" s="220" t="s">
        <v>419</v>
      </c>
      <c r="H305" s="267"/>
      <c r="I305" s="222"/>
      <c r="J305" s="223">
        <f>ROUND(I305*H305,2)</f>
        <v>0</v>
      </c>
      <c r="K305" s="219" t="s">
        <v>162</v>
      </c>
      <c r="L305" s="43"/>
      <c r="M305" s="224" t="s">
        <v>1</v>
      </c>
      <c r="N305" s="225" t="s">
        <v>42</v>
      </c>
      <c r="O305" s="90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238</v>
      </c>
      <c r="AT305" s="228" t="s">
        <v>158</v>
      </c>
      <c r="AU305" s="228" t="s">
        <v>87</v>
      </c>
      <c r="AY305" s="16" t="s">
        <v>155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85</v>
      </c>
      <c r="BK305" s="229">
        <f>ROUND(I305*H305,2)</f>
        <v>0</v>
      </c>
      <c r="BL305" s="16" t="s">
        <v>238</v>
      </c>
      <c r="BM305" s="228" t="s">
        <v>532</v>
      </c>
    </row>
    <row r="306" s="2" customFormat="1">
      <c r="A306" s="37"/>
      <c r="B306" s="38"/>
      <c r="C306" s="217" t="s">
        <v>533</v>
      </c>
      <c r="D306" s="217" t="s">
        <v>158</v>
      </c>
      <c r="E306" s="218" t="s">
        <v>534</v>
      </c>
      <c r="F306" s="219" t="s">
        <v>535</v>
      </c>
      <c r="G306" s="220" t="s">
        <v>345</v>
      </c>
      <c r="H306" s="221">
        <v>2</v>
      </c>
      <c r="I306" s="222"/>
      <c r="J306" s="223">
        <f>ROUND(I306*H306,2)</f>
        <v>0</v>
      </c>
      <c r="K306" s="219" t="s">
        <v>1</v>
      </c>
      <c r="L306" s="43"/>
      <c r="M306" s="224" t="s">
        <v>1</v>
      </c>
      <c r="N306" s="225" t="s">
        <v>42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238</v>
      </c>
      <c r="AT306" s="228" t="s">
        <v>158</v>
      </c>
      <c r="AU306" s="228" t="s">
        <v>87</v>
      </c>
      <c r="AY306" s="16" t="s">
        <v>155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85</v>
      </c>
      <c r="BK306" s="229">
        <f>ROUND(I306*H306,2)</f>
        <v>0</v>
      </c>
      <c r="BL306" s="16" t="s">
        <v>238</v>
      </c>
      <c r="BM306" s="228" t="s">
        <v>536</v>
      </c>
    </row>
    <row r="307" s="13" customFormat="1">
      <c r="A307" s="13"/>
      <c r="B307" s="230"/>
      <c r="C307" s="231"/>
      <c r="D307" s="232" t="s">
        <v>165</v>
      </c>
      <c r="E307" s="233" t="s">
        <v>1</v>
      </c>
      <c r="F307" s="234" t="s">
        <v>537</v>
      </c>
      <c r="G307" s="231"/>
      <c r="H307" s="235">
        <v>2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165</v>
      </c>
      <c r="AU307" s="241" t="s">
        <v>87</v>
      </c>
      <c r="AV307" s="13" t="s">
        <v>87</v>
      </c>
      <c r="AW307" s="13" t="s">
        <v>33</v>
      </c>
      <c r="AX307" s="13" t="s">
        <v>85</v>
      </c>
      <c r="AY307" s="241" t="s">
        <v>155</v>
      </c>
    </row>
    <row r="308" s="2" customFormat="1">
      <c r="A308" s="37"/>
      <c r="B308" s="38"/>
      <c r="C308" s="217" t="s">
        <v>538</v>
      </c>
      <c r="D308" s="217" t="s">
        <v>158</v>
      </c>
      <c r="E308" s="218" t="s">
        <v>539</v>
      </c>
      <c r="F308" s="219" t="s">
        <v>540</v>
      </c>
      <c r="G308" s="220" t="s">
        <v>345</v>
      </c>
      <c r="H308" s="221">
        <v>2</v>
      </c>
      <c r="I308" s="222"/>
      <c r="J308" s="223">
        <f>ROUND(I308*H308,2)</f>
        <v>0</v>
      </c>
      <c r="K308" s="219" t="s">
        <v>1</v>
      </c>
      <c r="L308" s="43"/>
      <c r="M308" s="224" t="s">
        <v>1</v>
      </c>
      <c r="N308" s="225" t="s">
        <v>42</v>
      </c>
      <c r="O308" s="90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238</v>
      </c>
      <c r="AT308" s="228" t="s">
        <v>158</v>
      </c>
      <c r="AU308" s="228" t="s">
        <v>87</v>
      </c>
      <c r="AY308" s="16" t="s">
        <v>155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85</v>
      </c>
      <c r="BK308" s="229">
        <f>ROUND(I308*H308,2)</f>
        <v>0</v>
      </c>
      <c r="BL308" s="16" t="s">
        <v>238</v>
      </c>
      <c r="BM308" s="228" t="s">
        <v>541</v>
      </c>
    </row>
    <row r="309" s="13" customFormat="1">
      <c r="A309" s="13"/>
      <c r="B309" s="230"/>
      <c r="C309" s="231"/>
      <c r="D309" s="232" t="s">
        <v>165</v>
      </c>
      <c r="E309" s="233" t="s">
        <v>1</v>
      </c>
      <c r="F309" s="234" t="s">
        <v>537</v>
      </c>
      <c r="G309" s="231"/>
      <c r="H309" s="235">
        <v>2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165</v>
      </c>
      <c r="AU309" s="241" t="s">
        <v>87</v>
      </c>
      <c r="AV309" s="13" t="s">
        <v>87</v>
      </c>
      <c r="AW309" s="13" t="s">
        <v>33</v>
      </c>
      <c r="AX309" s="13" t="s">
        <v>85</v>
      </c>
      <c r="AY309" s="241" t="s">
        <v>155</v>
      </c>
    </row>
    <row r="310" s="2" customFormat="1">
      <c r="A310" s="37"/>
      <c r="B310" s="38"/>
      <c r="C310" s="217" t="s">
        <v>542</v>
      </c>
      <c r="D310" s="217" t="s">
        <v>158</v>
      </c>
      <c r="E310" s="218" t="s">
        <v>543</v>
      </c>
      <c r="F310" s="219" t="s">
        <v>544</v>
      </c>
      <c r="G310" s="220" t="s">
        <v>345</v>
      </c>
      <c r="H310" s="221">
        <v>1</v>
      </c>
      <c r="I310" s="222"/>
      <c r="J310" s="223">
        <f>ROUND(I310*H310,2)</f>
        <v>0</v>
      </c>
      <c r="K310" s="219" t="s">
        <v>1</v>
      </c>
      <c r="L310" s="43"/>
      <c r="M310" s="224" t="s">
        <v>1</v>
      </c>
      <c r="N310" s="225" t="s">
        <v>42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238</v>
      </c>
      <c r="AT310" s="228" t="s">
        <v>158</v>
      </c>
      <c r="AU310" s="228" t="s">
        <v>87</v>
      </c>
      <c r="AY310" s="16" t="s">
        <v>155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85</v>
      </c>
      <c r="BK310" s="229">
        <f>ROUND(I310*H310,2)</f>
        <v>0</v>
      </c>
      <c r="BL310" s="16" t="s">
        <v>238</v>
      </c>
      <c r="BM310" s="228" t="s">
        <v>545</v>
      </c>
    </row>
    <row r="311" s="13" customFormat="1">
      <c r="A311" s="13"/>
      <c r="B311" s="230"/>
      <c r="C311" s="231"/>
      <c r="D311" s="232" t="s">
        <v>165</v>
      </c>
      <c r="E311" s="233" t="s">
        <v>1</v>
      </c>
      <c r="F311" s="234" t="s">
        <v>546</v>
      </c>
      <c r="G311" s="231"/>
      <c r="H311" s="235">
        <v>1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165</v>
      </c>
      <c r="AU311" s="241" t="s">
        <v>87</v>
      </c>
      <c r="AV311" s="13" t="s">
        <v>87</v>
      </c>
      <c r="AW311" s="13" t="s">
        <v>33</v>
      </c>
      <c r="AX311" s="13" t="s">
        <v>85</v>
      </c>
      <c r="AY311" s="241" t="s">
        <v>155</v>
      </c>
    </row>
    <row r="312" s="2" customFormat="1">
      <c r="A312" s="37"/>
      <c r="B312" s="38"/>
      <c r="C312" s="217" t="s">
        <v>547</v>
      </c>
      <c r="D312" s="217" t="s">
        <v>158</v>
      </c>
      <c r="E312" s="218" t="s">
        <v>548</v>
      </c>
      <c r="F312" s="219" t="s">
        <v>549</v>
      </c>
      <c r="G312" s="220" t="s">
        <v>345</v>
      </c>
      <c r="H312" s="221">
        <v>1</v>
      </c>
      <c r="I312" s="222"/>
      <c r="J312" s="223">
        <f>ROUND(I312*H312,2)</f>
        <v>0</v>
      </c>
      <c r="K312" s="219" t="s">
        <v>1</v>
      </c>
      <c r="L312" s="43"/>
      <c r="M312" s="224" t="s">
        <v>1</v>
      </c>
      <c r="N312" s="225" t="s">
        <v>42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238</v>
      </c>
      <c r="AT312" s="228" t="s">
        <v>158</v>
      </c>
      <c r="AU312" s="228" t="s">
        <v>87</v>
      </c>
      <c r="AY312" s="16" t="s">
        <v>155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85</v>
      </c>
      <c r="BK312" s="229">
        <f>ROUND(I312*H312,2)</f>
        <v>0</v>
      </c>
      <c r="BL312" s="16" t="s">
        <v>238</v>
      </c>
      <c r="BM312" s="228" t="s">
        <v>550</v>
      </c>
    </row>
    <row r="313" s="13" customFormat="1">
      <c r="A313" s="13"/>
      <c r="B313" s="230"/>
      <c r="C313" s="231"/>
      <c r="D313" s="232" t="s">
        <v>165</v>
      </c>
      <c r="E313" s="233" t="s">
        <v>1</v>
      </c>
      <c r="F313" s="234" t="s">
        <v>546</v>
      </c>
      <c r="G313" s="231"/>
      <c r="H313" s="235">
        <v>1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165</v>
      </c>
      <c r="AU313" s="241" t="s">
        <v>87</v>
      </c>
      <c r="AV313" s="13" t="s">
        <v>87</v>
      </c>
      <c r="AW313" s="13" t="s">
        <v>33</v>
      </c>
      <c r="AX313" s="13" t="s">
        <v>85</v>
      </c>
      <c r="AY313" s="241" t="s">
        <v>155</v>
      </c>
    </row>
    <row r="314" s="2" customFormat="1">
      <c r="A314" s="37"/>
      <c r="B314" s="38"/>
      <c r="C314" s="217" t="s">
        <v>551</v>
      </c>
      <c r="D314" s="217" t="s">
        <v>158</v>
      </c>
      <c r="E314" s="218" t="s">
        <v>552</v>
      </c>
      <c r="F314" s="219" t="s">
        <v>553</v>
      </c>
      <c r="G314" s="220" t="s">
        <v>345</v>
      </c>
      <c r="H314" s="221">
        <v>1</v>
      </c>
      <c r="I314" s="222"/>
      <c r="J314" s="223">
        <f>ROUND(I314*H314,2)</f>
        <v>0</v>
      </c>
      <c r="K314" s="219" t="s">
        <v>1</v>
      </c>
      <c r="L314" s="43"/>
      <c r="M314" s="224" t="s">
        <v>1</v>
      </c>
      <c r="N314" s="225" t="s">
        <v>42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238</v>
      </c>
      <c r="AT314" s="228" t="s">
        <v>158</v>
      </c>
      <c r="AU314" s="228" t="s">
        <v>87</v>
      </c>
      <c r="AY314" s="16" t="s">
        <v>155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85</v>
      </c>
      <c r="BK314" s="229">
        <f>ROUND(I314*H314,2)</f>
        <v>0</v>
      </c>
      <c r="BL314" s="16" t="s">
        <v>238</v>
      </c>
      <c r="BM314" s="228" t="s">
        <v>554</v>
      </c>
    </row>
    <row r="315" s="13" customFormat="1">
      <c r="A315" s="13"/>
      <c r="B315" s="230"/>
      <c r="C315" s="231"/>
      <c r="D315" s="232" t="s">
        <v>165</v>
      </c>
      <c r="E315" s="233" t="s">
        <v>1</v>
      </c>
      <c r="F315" s="234" t="s">
        <v>546</v>
      </c>
      <c r="G315" s="231"/>
      <c r="H315" s="235">
        <v>1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165</v>
      </c>
      <c r="AU315" s="241" t="s">
        <v>87</v>
      </c>
      <c r="AV315" s="13" t="s">
        <v>87</v>
      </c>
      <c r="AW315" s="13" t="s">
        <v>33</v>
      </c>
      <c r="AX315" s="13" t="s">
        <v>85</v>
      </c>
      <c r="AY315" s="241" t="s">
        <v>155</v>
      </c>
    </row>
    <row r="316" s="2" customFormat="1" ht="16.5" customHeight="1">
      <c r="A316" s="37"/>
      <c r="B316" s="38"/>
      <c r="C316" s="217" t="s">
        <v>555</v>
      </c>
      <c r="D316" s="217" t="s">
        <v>158</v>
      </c>
      <c r="E316" s="218" t="s">
        <v>556</v>
      </c>
      <c r="F316" s="219" t="s">
        <v>557</v>
      </c>
      <c r="G316" s="220" t="s">
        <v>345</v>
      </c>
      <c r="H316" s="221">
        <v>21</v>
      </c>
      <c r="I316" s="222"/>
      <c r="J316" s="223">
        <f>ROUND(I316*H316,2)</f>
        <v>0</v>
      </c>
      <c r="K316" s="219" t="s">
        <v>1</v>
      </c>
      <c r="L316" s="43"/>
      <c r="M316" s="224" t="s">
        <v>1</v>
      </c>
      <c r="N316" s="225" t="s">
        <v>42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0.050000000000000003</v>
      </c>
      <c r="T316" s="227">
        <f>S316*H316</f>
        <v>1.05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238</v>
      </c>
      <c r="AT316" s="228" t="s">
        <v>158</v>
      </c>
      <c r="AU316" s="228" t="s">
        <v>87</v>
      </c>
      <c r="AY316" s="16" t="s">
        <v>155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85</v>
      </c>
      <c r="BK316" s="229">
        <f>ROUND(I316*H316,2)</f>
        <v>0</v>
      </c>
      <c r="BL316" s="16" t="s">
        <v>238</v>
      </c>
      <c r="BM316" s="228" t="s">
        <v>558</v>
      </c>
    </row>
    <row r="317" s="13" customFormat="1">
      <c r="A317" s="13"/>
      <c r="B317" s="230"/>
      <c r="C317" s="231"/>
      <c r="D317" s="232" t="s">
        <v>165</v>
      </c>
      <c r="E317" s="233" t="s">
        <v>1</v>
      </c>
      <c r="F317" s="234" t="s">
        <v>559</v>
      </c>
      <c r="G317" s="231"/>
      <c r="H317" s="235">
        <v>21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165</v>
      </c>
      <c r="AU317" s="241" t="s">
        <v>87</v>
      </c>
      <c r="AV317" s="13" t="s">
        <v>87</v>
      </c>
      <c r="AW317" s="13" t="s">
        <v>33</v>
      </c>
      <c r="AX317" s="13" t="s">
        <v>85</v>
      </c>
      <c r="AY317" s="241" t="s">
        <v>155</v>
      </c>
    </row>
    <row r="318" s="2" customFormat="1" ht="16.5" customHeight="1">
      <c r="A318" s="37"/>
      <c r="B318" s="38"/>
      <c r="C318" s="217" t="s">
        <v>560</v>
      </c>
      <c r="D318" s="217" t="s">
        <v>158</v>
      </c>
      <c r="E318" s="218" t="s">
        <v>561</v>
      </c>
      <c r="F318" s="219" t="s">
        <v>562</v>
      </c>
      <c r="G318" s="220" t="s">
        <v>345</v>
      </c>
      <c r="H318" s="221">
        <v>1</v>
      </c>
      <c r="I318" s="222"/>
      <c r="J318" s="223">
        <f>ROUND(I318*H318,2)</f>
        <v>0</v>
      </c>
      <c r="K318" s="219" t="s">
        <v>1</v>
      </c>
      <c r="L318" s="43"/>
      <c r="M318" s="224" t="s">
        <v>1</v>
      </c>
      <c r="N318" s="225" t="s">
        <v>42</v>
      </c>
      <c r="O318" s="90"/>
      <c r="P318" s="226">
        <f>O318*H318</f>
        <v>0</v>
      </c>
      <c r="Q318" s="226">
        <v>0</v>
      </c>
      <c r="R318" s="226">
        <f>Q318*H318</f>
        <v>0</v>
      </c>
      <c r="S318" s="226">
        <v>0.29999999999999999</v>
      </c>
      <c r="T318" s="227">
        <f>S318*H318</f>
        <v>0.29999999999999999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238</v>
      </c>
      <c r="AT318" s="228" t="s">
        <v>158</v>
      </c>
      <c r="AU318" s="228" t="s">
        <v>87</v>
      </c>
      <c r="AY318" s="16" t="s">
        <v>155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85</v>
      </c>
      <c r="BK318" s="229">
        <f>ROUND(I318*H318,2)</f>
        <v>0</v>
      </c>
      <c r="BL318" s="16" t="s">
        <v>238</v>
      </c>
      <c r="BM318" s="228" t="s">
        <v>563</v>
      </c>
    </row>
    <row r="319" s="13" customFormat="1">
      <c r="A319" s="13"/>
      <c r="B319" s="230"/>
      <c r="C319" s="231"/>
      <c r="D319" s="232" t="s">
        <v>165</v>
      </c>
      <c r="E319" s="233" t="s">
        <v>1</v>
      </c>
      <c r="F319" s="234" t="s">
        <v>564</v>
      </c>
      <c r="G319" s="231"/>
      <c r="H319" s="235">
        <v>1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165</v>
      </c>
      <c r="AU319" s="241" t="s">
        <v>87</v>
      </c>
      <c r="AV319" s="13" t="s">
        <v>87</v>
      </c>
      <c r="AW319" s="13" t="s">
        <v>33</v>
      </c>
      <c r="AX319" s="13" t="s">
        <v>85</v>
      </c>
      <c r="AY319" s="241" t="s">
        <v>155</v>
      </c>
    </row>
    <row r="320" s="2" customFormat="1" ht="16.5" customHeight="1">
      <c r="A320" s="37"/>
      <c r="B320" s="38"/>
      <c r="C320" s="217" t="s">
        <v>565</v>
      </c>
      <c r="D320" s="217" t="s">
        <v>158</v>
      </c>
      <c r="E320" s="218" t="s">
        <v>566</v>
      </c>
      <c r="F320" s="219" t="s">
        <v>567</v>
      </c>
      <c r="G320" s="220" t="s">
        <v>180</v>
      </c>
      <c r="H320" s="221">
        <v>1</v>
      </c>
      <c r="I320" s="222"/>
      <c r="J320" s="223">
        <f>ROUND(I320*H320,2)</f>
        <v>0</v>
      </c>
      <c r="K320" s="219" t="s">
        <v>1</v>
      </c>
      <c r="L320" s="43"/>
      <c r="M320" s="224" t="s">
        <v>1</v>
      </c>
      <c r="N320" s="225" t="s">
        <v>42</v>
      </c>
      <c r="O320" s="90"/>
      <c r="P320" s="226">
        <f>O320*H320</f>
        <v>0</v>
      </c>
      <c r="Q320" s="226">
        <v>0</v>
      </c>
      <c r="R320" s="226">
        <f>Q320*H320</f>
        <v>0</v>
      </c>
      <c r="S320" s="226">
        <v>0.01</v>
      </c>
      <c r="T320" s="227">
        <f>S320*H320</f>
        <v>0.01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8" t="s">
        <v>238</v>
      </c>
      <c r="AT320" s="228" t="s">
        <v>158</v>
      </c>
      <c r="AU320" s="228" t="s">
        <v>87</v>
      </c>
      <c r="AY320" s="16" t="s">
        <v>155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6" t="s">
        <v>85</v>
      </c>
      <c r="BK320" s="229">
        <f>ROUND(I320*H320,2)</f>
        <v>0</v>
      </c>
      <c r="BL320" s="16" t="s">
        <v>238</v>
      </c>
      <c r="BM320" s="228" t="s">
        <v>568</v>
      </c>
    </row>
    <row r="321" s="13" customFormat="1">
      <c r="A321" s="13"/>
      <c r="B321" s="230"/>
      <c r="C321" s="231"/>
      <c r="D321" s="232" t="s">
        <v>165</v>
      </c>
      <c r="E321" s="233" t="s">
        <v>1</v>
      </c>
      <c r="F321" s="234" t="s">
        <v>564</v>
      </c>
      <c r="G321" s="231"/>
      <c r="H321" s="235">
        <v>1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165</v>
      </c>
      <c r="AU321" s="241" t="s">
        <v>87</v>
      </c>
      <c r="AV321" s="13" t="s">
        <v>87</v>
      </c>
      <c r="AW321" s="13" t="s">
        <v>33</v>
      </c>
      <c r="AX321" s="13" t="s">
        <v>85</v>
      </c>
      <c r="AY321" s="241" t="s">
        <v>155</v>
      </c>
    </row>
    <row r="322" s="2" customFormat="1" ht="16.5" customHeight="1">
      <c r="A322" s="37"/>
      <c r="B322" s="38"/>
      <c r="C322" s="217" t="s">
        <v>569</v>
      </c>
      <c r="D322" s="217" t="s">
        <v>158</v>
      </c>
      <c r="E322" s="218" t="s">
        <v>570</v>
      </c>
      <c r="F322" s="219" t="s">
        <v>571</v>
      </c>
      <c r="G322" s="220" t="s">
        <v>171</v>
      </c>
      <c r="H322" s="221">
        <v>8</v>
      </c>
      <c r="I322" s="222"/>
      <c r="J322" s="223">
        <f>ROUND(I322*H322,2)</f>
        <v>0</v>
      </c>
      <c r="K322" s="219" t="s">
        <v>1</v>
      </c>
      <c r="L322" s="43"/>
      <c r="M322" s="224" t="s">
        <v>1</v>
      </c>
      <c r="N322" s="225" t="s">
        <v>42</v>
      </c>
      <c r="O322" s="90"/>
      <c r="P322" s="226">
        <f>O322*H322</f>
        <v>0</v>
      </c>
      <c r="Q322" s="226">
        <v>0</v>
      </c>
      <c r="R322" s="226">
        <f>Q322*H322</f>
        <v>0</v>
      </c>
      <c r="S322" s="226">
        <v>0.024649999999999998</v>
      </c>
      <c r="T322" s="227">
        <f>S322*H322</f>
        <v>0.19719999999999999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238</v>
      </c>
      <c r="AT322" s="228" t="s">
        <v>158</v>
      </c>
      <c r="AU322" s="228" t="s">
        <v>87</v>
      </c>
      <c r="AY322" s="16" t="s">
        <v>155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85</v>
      </c>
      <c r="BK322" s="229">
        <f>ROUND(I322*H322,2)</f>
        <v>0</v>
      </c>
      <c r="BL322" s="16" t="s">
        <v>238</v>
      </c>
      <c r="BM322" s="228" t="s">
        <v>572</v>
      </c>
    </row>
    <row r="323" s="2" customFormat="1" ht="16.5" customHeight="1">
      <c r="A323" s="37"/>
      <c r="B323" s="38"/>
      <c r="C323" s="217" t="s">
        <v>573</v>
      </c>
      <c r="D323" s="217" t="s">
        <v>158</v>
      </c>
      <c r="E323" s="218" t="s">
        <v>574</v>
      </c>
      <c r="F323" s="219" t="s">
        <v>575</v>
      </c>
      <c r="G323" s="220" t="s">
        <v>171</v>
      </c>
      <c r="H323" s="221">
        <v>1</v>
      </c>
      <c r="I323" s="222"/>
      <c r="J323" s="223">
        <f>ROUND(I323*H323,2)</f>
        <v>0</v>
      </c>
      <c r="K323" s="219" t="s">
        <v>1</v>
      </c>
      <c r="L323" s="43"/>
      <c r="M323" s="224" t="s">
        <v>1</v>
      </c>
      <c r="N323" s="225" t="s">
        <v>42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0.024649999999999998</v>
      </c>
      <c r="T323" s="227">
        <f>S323*H323</f>
        <v>0.024649999999999998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238</v>
      </c>
      <c r="AT323" s="228" t="s">
        <v>158</v>
      </c>
      <c r="AU323" s="228" t="s">
        <v>87</v>
      </c>
      <c r="AY323" s="16" t="s">
        <v>155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85</v>
      </c>
      <c r="BK323" s="229">
        <f>ROUND(I323*H323,2)</f>
        <v>0</v>
      </c>
      <c r="BL323" s="16" t="s">
        <v>238</v>
      </c>
      <c r="BM323" s="228" t="s">
        <v>576</v>
      </c>
    </row>
    <row r="324" s="12" customFormat="1" ht="22.8" customHeight="1">
      <c r="A324" s="12"/>
      <c r="B324" s="201"/>
      <c r="C324" s="202"/>
      <c r="D324" s="203" t="s">
        <v>76</v>
      </c>
      <c r="E324" s="215" t="s">
        <v>577</v>
      </c>
      <c r="F324" s="215" t="s">
        <v>578</v>
      </c>
      <c r="G324" s="202"/>
      <c r="H324" s="202"/>
      <c r="I324" s="205"/>
      <c r="J324" s="216">
        <f>BK324</f>
        <v>0</v>
      </c>
      <c r="K324" s="202"/>
      <c r="L324" s="207"/>
      <c r="M324" s="208"/>
      <c r="N324" s="209"/>
      <c r="O324" s="209"/>
      <c r="P324" s="210">
        <f>SUM(P325:P334)</f>
        <v>0</v>
      </c>
      <c r="Q324" s="209"/>
      <c r="R324" s="210">
        <f>SUM(R325:R334)</f>
        <v>0.11968000000000001</v>
      </c>
      <c r="S324" s="209"/>
      <c r="T324" s="211">
        <f>SUM(T325:T334)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2" t="s">
        <v>87</v>
      </c>
      <c r="AT324" s="213" t="s">
        <v>76</v>
      </c>
      <c r="AU324" s="213" t="s">
        <v>85</v>
      </c>
      <c r="AY324" s="212" t="s">
        <v>155</v>
      </c>
      <c r="BK324" s="214">
        <f>SUM(BK325:BK334)</f>
        <v>0</v>
      </c>
    </row>
    <row r="325" s="2" customFormat="1">
      <c r="A325" s="37"/>
      <c r="B325" s="38"/>
      <c r="C325" s="217" t="s">
        <v>579</v>
      </c>
      <c r="D325" s="217" t="s">
        <v>158</v>
      </c>
      <c r="E325" s="218" t="s">
        <v>580</v>
      </c>
      <c r="F325" s="219" t="s">
        <v>581</v>
      </c>
      <c r="G325" s="220" t="s">
        <v>171</v>
      </c>
      <c r="H325" s="221">
        <v>7.04</v>
      </c>
      <c r="I325" s="222"/>
      <c r="J325" s="223">
        <f>ROUND(I325*H325,2)</f>
        <v>0</v>
      </c>
      <c r="K325" s="219" t="s">
        <v>162</v>
      </c>
      <c r="L325" s="43"/>
      <c r="M325" s="224" t="s">
        <v>1</v>
      </c>
      <c r="N325" s="225" t="s">
        <v>42</v>
      </c>
      <c r="O325" s="90"/>
      <c r="P325" s="226">
        <f>O325*H325</f>
        <v>0</v>
      </c>
      <c r="Q325" s="226">
        <v>0.0089999999999999993</v>
      </c>
      <c r="R325" s="226">
        <f>Q325*H325</f>
        <v>0.06336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238</v>
      </c>
      <c r="AT325" s="228" t="s">
        <v>158</v>
      </c>
      <c r="AU325" s="228" t="s">
        <v>87</v>
      </c>
      <c r="AY325" s="16" t="s">
        <v>155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85</v>
      </c>
      <c r="BK325" s="229">
        <f>ROUND(I325*H325,2)</f>
        <v>0</v>
      </c>
      <c r="BL325" s="16" t="s">
        <v>238</v>
      </c>
      <c r="BM325" s="228" t="s">
        <v>582</v>
      </c>
    </row>
    <row r="326" s="13" customFormat="1">
      <c r="A326" s="13"/>
      <c r="B326" s="230"/>
      <c r="C326" s="231"/>
      <c r="D326" s="232" t="s">
        <v>165</v>
      </c>
      <c r="E326" s="233" t="s">
        <v>1</v>
      </c>
      <c r="F326" s="234" t="s">
        <v>414</v>
      </c>
      <c r="G326" s="231"/>
      <c r="H326" s="235">
        <v>7.04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165</v>
      </c>
      <c r="AU326" s="241" t="s">
        <v>87</v>
      </c>
      <c r="AV326" s="13" t="s">
        <v>87</v>
      </c>
      <c r="AW326" s="13" t="s">
        <v>33</v>
      </c>
      <c r="AX326" s="13" t="s">
        <v>85</v>
      </c>
      <c r="AY326" s="241" t="s">
        <v>155</v>
      </c>
    </row>
    <row r="327" s="2" customFormat="1" ht="16.5" customHeight="1">
      <c r="A327" s="37"/>
      <c r="B327" s="38"/>
      <c r="C327" s="253" t="s">
        <v>583</v>
      </c>
      <c r="D327" s="253" t="s">
        <v>391</v>
      </c>
      <c r="E327" s="254" t="s">
        <v>584</v>
      </c>
      <c r="F327" s="255" t="s">
        <v>585</v>
      </c>
      <c r="G327" s="256" t="s">
        <v>171</v>
      </c>
      <c r="H327" s="257">
        <v>8.0960000000000001</v>
      </c>
      <c r="I327" s="258"/>
      <c r="J327" s="259">
        <f>ROUND(I327*H327,2)</f>
        <v>0</v>
      </c>
      <c r="K327" s="255" t="s">
        <v>1</v>
      </c>
      <c r="L327" s="260"/>
      <c r="M327" s="261" t="s">
        <v>1</v>
      </c>
      <c r="N327" s="262" t="s">
        <v>42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320</v>
      </c>
      <c r="AT327" s="228" t="s">
        <v>391</v>
      </c>
      <c r="AU327" s="228" t="s">
        <v>87</v>
      </c>
      <c r="AY327" s="16" t="s">
        <v>155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85</v>
      </c>
      <c r="BK327" s="229">
        <f>ROUND(I327*H327,2)</f>
        <v>0</v>
      </c>
      <c r="BL327" s="16" t="s">
        <v>238</v>
      </c>
      <c r="BM327" s="228" t="s">
        <v>586</v>
      </c>
    </row>
    <row r="328" s="13" customFormat="1">
      <c r="A328" s="13"/>
      <c r="B328" s="230"/>
      <c r="C328" s="231"/>
      <c r="D328" s="232" t="s">
        <v>165</v>
      </c>
      <c r="E328" s="231"/>
      <c r="F328" s="234" t="s">
        <v>587</v>
      </c>
      <c r="G328" s="231"/>
      <c r="H328" s="235">
        <v>8.0960000000000001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165</v>
      </c>
      <c r="AU328" s="241" t="s">
        <v>87</v>
      </c>
      <c r="AV328" s="13" t="s">
        <v>87</v>
      </c>
      <c r="AW328" s="13" t="s">
        <v>4</v>
      </c>
      <c r="AX328" s="13" t="s">
        <v>85</v>
      </c>
      <c r="AY328" s="241" t="s">
        <v>155</v>
      </c>
    </row>
    <row r="329" s="2" customFormat="1" ht="16.5" customHeight="1">
      <c r="A329" s="37"/>
      <c r="B329" s="38"/>
      <c r="C329" s="217" t="s">
        <v>588</v>
      </c>
      <c r="D329" s="217" t="s">
        <v>158</v>
      </c>
      <c r="E329" s="218" t="s">
        <v>589</v>
      </c>
      <c r="F329" s="219" t="s">
        <v>590</v>
      </c>
      <c r="G329" s="220" t="s">
        <v>171</v>
      </c>
      <c r="H329" s="221">
        <v>7.04</v>
      </c>
      <c r="I329" s="222"/>
      <c r="J329" s="223">
        <f>ROUND(I329*H329,2)</f>
        <v>0</v>
      </c>
      <c r="K329" s="219" t="s">
        <v>411</v>
      </c>
      <c r="L329" s="43"/>
      <c r="M329" s="224" t="s">
        <v>1</v>
      </c>
      <c r="N329" s="225" t="s">
        <v>42</v>
      </c>
      <c r="O329" s="90"/>
      <c r="P329" s="226">
        <f>O329*H329</f>
        <v>0</v>
      </c>
      <c r="Q329" s="226">
        <v>0.00029999999999999997</v>
      </c>
      <c r="R329" s="226">
        <f>Q329*H329</f>
        <v>0.0021119999999999997</v>
      </c>
      <c r="S329" s="226">
        <v>0</v>
      </c>
      <c r="T329" s="22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8" t="s">
        <v>238</v>
      </c>
      <c r="AT329" s="228" t="s">
        <v>158</v>
      </c>
      <c r="AU329" s="228" t="s">
        <v>87</v>
      </c>
      <c r="AY329" s="16" t="s">
        <v>155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6" t="s">
        <v>85</v>
      </c>
      <c r="BK329" s="229">
        <f>ROUND(I329*H329,2)</f>
        <v>0</v>
      </c>
      <c r="BL329" s="16" t="s">
        <v>238</v>
      </c>
      <c r="BM329" s="228" t="s">
        <v>591</v>
      </c>
    </row>
    <row r="330" s="13" customFormat="1">
      <c r="A330" s="13"/>
      <c r="B330" s="230"/>
      <c r="C330" s="231"/>
      <c r="D330" s="232" t="s">
        <v>165</v>
      </c>
      <c r="E330" s="233" t="s">
        <v>1</v>
      </c>
      <c r="F330" s="234" t="s">
        <v>414</v>
      </c>
      <c r="G330" s="231"/>
      <c r="H330" s="235">
        <v>7.04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165</v>
      </c>
      <c r="AU330" s="241" t="s">
        <v>87</v>
      </c>
      <c r="AV330" s="13" t="s">
        <v>87</v>
      </c>
      <c r="AW330" s="13" t="s">
        <v>33</v>
      </c>
      <c r="AX330" s="13" t="s">
        <v>85</v>
      </c>
      <c r="AY330" s="241" t="s">
        <v>155</v>
      </c>
    </row>
    <row r="331" s="2" customFormat="1">
      <c r="A331" s="37"/>
      <c r="B331" s="38"/>
      <c r="C331" s="217" t="s">
        <v>592</v>
      </c>
      <c r="D331" s="217" t="s">
        <v>158</v>
      </c>
      <c r="E331" s="218" t="s">
        <v>593</v>
      </c>
      <c r="F331" s="219" t="s">
        <v>594</v>
      </c>
      <c r="G331" s="220" t="s">
        <v>171</v>
      </c>
      <c r="H331" s="221">
        <v>7.04</v>
      </c>
      <c r="I331" s="222"/>
      <c r="J331" s="223">
        <f>ROUND(I331*H331,2)</f>
        <v>0</v>
      </c>
      <c r="K331" s="219" t="s">
        <v>411</v>
      </c>
      <c r="L331" s="43"/>
      <c r="M331" s="224" t="s">
        <v>1</v>
      </c>
      <c r="N331" s="225" t="s">
        <v>42</v>
      </c>
      <c r="O331" s="90"/>
      <c r="P331" s="226">
        <f>O331*H331</f>
        <v>0</v>
      </c>
      <c r="Q331" s="226">
        <v>0.0077000000000000002</v>
      </c>
      <c r="R331" s="226">
        <f>Q331*H331</f>
        <v>0.054207999999999999</v>
      </c>
      <c r="S331" s="226">
        <v>0</v>
      </c>
      <c r="T331" s="22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238</v>
      </c>
      <c r="AT331" s="228" t="s">
        <v>158</v>
      </c>
      <c r="AU331" s="228" t="s">
        <v>87</v>
      </c>
      <c r="AY331" s="16" t="s">
        <v>155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85</v>
      </c>
      <c r="BK331" s="229">
        <f>ROUND(I331*H331,2)</f>
        <v>0</v>
      </c>
      <c r="BL331" s="16" t="s">
        <v>238</v>
      </c>
      <c r="BM331" s="228" t="s">
        <v>595</v>
      </c>
    </row>
    <row r="332" s="13" customFormat="1">
      <c r="A332" s="13"/>
      <c r="B332" s="230"/>
      <c r="C332" s="231"/>
      <c r="D332" s="232" t="s">
        <v>165</v>
      </c>
      <c r="E332" s="233" t="s">
        <v>1</v>
      </c>
      <c r="F332" s="234" t="s">
        <v>414</v>
      </c>
      <c r="G332" s="231"/>
      <c r="H332" s="235">
        <v>7.04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165</v>
      </c>
      <c r="AU332" s="241" t="s">
        <v>87</v>
      </c>
      <c r="AV332" s="13" t="s">
        <v>87</v>
      </c>
      <c r="AW332" s="13" t="s">
        <v>33</v>
      </c>
      <c r="AX332" s="13" t="s">
        <v>85</v>
      </c>
      <c r="AY332" s="241" t="s">
        <v>155</v>
      </c>
    </row>
    <row r="333" s="2" customFormat="1">
      <c r="A333" s="37"/>
      <c r="B333" s="38"/>
      <c r="C333" s="217" t="s">
        <v>596</v>
      </c>
      <c r="D333" s="217" t="s">
        <v>158</v>
      </c>
      <c r="E333" s="218" t="s">
        <v>597</v>
      </c>
      <c r="F333" s="219" t="s">
        <v>598</v>
      </c>
      <c r="G333" s="220" t="s">
        <v>419</v>
      </c>
      <c r="H333" s="267"/>
      <c r="I333" s="222"/>
      <c r="J333" s="223">
        <f>ROUND(I333*H333,2)</f>
        <v>0</v>
      </c>
      <c r="K333" s="219" t="s">
        <v>162</v>
      </c>
      <c r="L333" s="43"/>
      <c r="M333" s="224" t="s">
        <v>1</v>
      </c>
      <c r="N333" s="225" t="s">
        <v>42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238</v>
      </c>
      <c r="AT333" s="228" t="s">
        <v>158</v>
      </c>
      <c r="AU333" s="228" t="s">
        <v>87</v>
      </c>
      <c r="AY333" s="16" t="s">
        <v>155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85</v>
      </c>
      <c r="BK333" s="229">
        <f>ROUND(I333*H333,2)</f>
        <v>0</v>
      </c>
      <c r="BL333" s="16" t="s">
        <v>238</v>
      </c>
      <c r="BM333" s="228" t="s">
        <v>599</v>
      </c>
    </row>
    <row r="334" s="2" customFormat="1">
      <c r="A334" s="37"/>
      <c r="B334" s="38"/>
      <c r="C334" s="217" t="s">
        <v>600</v>
      </c>
      <c r="D334" s="217" t="s">
        <v>158</v>
      </c>
      <c r="E334" s="218" t="s">
        <v>601</v>
      </c>
      <c r="F334" s="219" t="s">
        <v>602</v>
      </c>
      <c r="G334" s="220" t="s">
        <v>419</v>
      </c>
      <c r="H334" s="267"/>
      <c r="I334" s="222"/>
      <c r="J334" s="223">
        <f>ROUND(I334*H334,2)</f>
        <v>0</v>
      </c>
      <c r="K334" s="219" t="s">
        <v>162</v>
      </c>
      <c r="L334" s="43"/>
      <c r="M334" s="224" t="s">
        <v>1</v>
      </c>
      <c r="N334" s="225" t="s">
        <v>42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238</v>
      </c>
      <c r="AT334" s="228" t="s">
        <v>158</v>
      </c>
      <c r="AU334" s="228" t="s">
        <v>87</v>
      </c>
      <c r="AY334" s="16" t="s">
        <v>155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85</v>
      </c>
      <c r="BK334" s="229">
        <f>ROUND(I334*H334,2)</f>
        <v>0</v>
      </c>
      <c r="BL334" s="16" t="s">
        <v>238</v>
      </c>
      <c r="BM334" s="228" t="s">
        <v>603</v>
      </c>
    </row>
    <row r="335" s="12" customFormat="1" ht="22.8" customHeight="1">
      <c r="A335" s="12"/>
      <c r="B335" s="201"/>
      <c r="C335" s="202"/>
      <c r="D335" s="203" t="s">
        <v>76</v>
      </c>
      <c r="E335" s="215" t="s">
        <v>604</v>
      </c>
      <c r="F335" s="215" t="s">
        <v>605</v>
      </c>
      <c r="G335" s="202"/>
      <c r="H335" s="202"/>
      <c r="I335" s="205"/>
      <c r="J335" s="216">
        <f>BK335</f>
        <v>0</v>
      </c>
      <c r="K335" s="202"/>
      <c r="L335" s="207"/>
      <c r="M335" s="208"/>
      <c r="N335" s="209"/>
      <c r="O335" s="209"/>
      <c r="P335" s="210">
        <f>SUM(P336:P359)</f>
        <v>0</v>
      </c>
      <c r="Q335" s="209"/>
      <c r="R335" s="210">
        <f>SUM(R336:R359)</f>
        <v>1.9172891999999999</v>
      </c>
      <c r="S335" s="209"/>
      <c r="T335" s="211">
        <f>SUM(T336:T359)</f>
        <v>0.84129540000000003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2" t="s">
        <v>87</v>
      </c>
      <c r="AT335" s="213" t="s">
        <v>76</v>
      </c>
      <c r="AU335" s="213" t="s">
        <v>85</v>
      </c>
      <c r="AY335" s="212" t="s">
        <v>155</v>
      </c>
      <c r="BK335" s="214">
        <f>SUM(BK336:BK359)</f>
        <v>0</v>
      </c>
    </row>
    <row r="336" s="2" customFormat="1" ht="21.75" customHeight="1">
      <c r="A336" s="37"/>
      <c r="B336" s="38"/>
      <c r="C336" s="217" t="s">
        <v>606</v>
      </c>
      <c r="D336" s="217" t="s">
        <v>158</v>
      </c>
      <c r="E336" s="218" t="s">
        <v>607</v>
      </c>
      <c r="F336" s="219" t="s">
        <v>608</v>
      </c>
      <c r="G336" s="220" t="s">
        <v>171</v>
      </c>
      <c r="H336" s="221">
        <v>126.12000000000001</v>
      </c>
      <c r="I336" s="222"/>
      <c r="J336" s="223">
        <f>ROUND(I336*H336,2)</f>
        <v>0</v>
      </c>
      <c r="K336" s="219" t="s">
        <v>162</v>
      </c>
      <c r="L336" s="43"/>
      <c r="M336" s="224" t="s">
        <v>1</v>
      </c>
      <c r="N336" s="225" t="s">
        <v>42</v>
      </c>
      <c r="O336" s="90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238</v>
      </c>
      <c r="AT336" s="228" t="s">
        <v>158</v>
      </c>
      <c r="AU336" s="228" t="s">
        <v>87</v>
      </c>
      <c r="AY336" s="16" t="s">
        <v>155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85</v>
      </c>
      <c r="BK336" s="229">
        <f>ROUND(I336*H336,2)</f>
        <v>0</v>
      </c>
      <c r="BL336" s="16" t="s">
        <v>238</v>
      </c>
      <c r="BM336" s="228" t="s">
        <v>609</v>
      </c>
    </row>
    <row r="337" s="13" customFormat="1">
      <c r="A337" s="13"/>
      <c r="B337" s="230"/>
      <c r="C337" s="231"/>
      <c r="D337" s="232" t="s">
        <v>165</v>
      </c>
      <c r="E337" s="233" t="s">
        <v>1</v>
      </c>
      <c r="F337" s="234" t="s">
        <v>610</v>
      </c>
      <c r="G337" s="231"/>
      <c r="H337" s="235">
        <v>126.12000000000001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165</v>
      </c>
      <c r="AU337" s="241" t="s">
        <v>87</v>
      </c>
      <c r="AV337" s="13" t="s">
        <v>87</v>
      </c>
      <c r="AW337" s="13" t="s">
        <v>33</v>
      </c>
      <c r="AX337" s="13" t="s">
        <v>85</v>
      </c>
      <c r="AY337" s="241" t="s">
        <v>155</v>
      </c>
    </row>
    <row r="338" s="2" customFormat="1">
      <c r="A338" s="37"/>
      <c r="B338" s="38"/>
      <c r="C338" s="217" t="s">
        <v>611</v>
      </c>
      <c r="D338" s="217" t="s">
        <v>158</v>
      </c>
      <c r="E338" s="218" t="s">
        <v>612</v>
      </c>
      <c r="F338" s="219" t="s">
        <v>613</v>
      </c>
      <c r="G338" s="220" t="s">
        <v>171</v>
      </c>
      <c r="H338" s="221">
        <v>126.12000000000001</v>
      </c>
      <c r="I338" s="222"/>
      <c r="J338" s="223">
        <f>ROUND(I338*H338,2)</f>
        <v>0</v>
      </c>
      <c r="K338" s="219" t="s">
        <v>162</v>
      </c>
      <c r="L338" s="43"/>
      <c r="M338" s="224" t="s">
        <v>1</v>
      </c>
      <c r="N338" s="225" t="s">
        <v>42</v>
      </c>
      <c r="O338" s="90"/>
      <c r="P338" s="226">
        <f>O338*H338</f>
        <v>0</v>
      </c>
      <c r="Q338" s="226">
        <v>3.0000000000000001E-05</v>
      </c>
      <c r="R338" s="226">
        <f>Q338*H338</f>
        <v>0.0037836000000000002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238</v>
      </c>
      <c r="AT338" s="228" t="s">
        <v>158</v>
      </c>
      <c r="AU338" s="228" t="s">
        <v>87</v>
      </c>
      <c r="AY338" s="16" t="s">
        <v>155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85</v>
      </c>
      <c r="BK338" s="229">
        <f>ROUND(I338*H338,2)</f>
        <v>0</v>
      </c>
      <c r="BL338" s="16" t="s">
        <v>238</v>
      </c>
      <c r="BM338" s="228" t="s">
        <v>614</v>
      </c>
    </row>
    <row r="339" s="13" customFormat="1">
      <c r="A339" s="13"/>
      <c r="B339" s="230"/>
      <c r="C339" s="231"/>
      <c r="D339" s="232" t="s">
        <v>165</v>
      </c>
      <c r="E339" s="233" t="s">
        <v>1</v>
      </c>
      <c r="F339" s="234" t="s">
        <v>610</v>
      </c>
      <c r="G339" s="231"/>
      <c r="H339" s="235">
        <v>126.12000000000001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165</v>
      </c>
      <c r="AU339" s="241" t="s">
        <v>87</v>
      </c>
      <c r="AV339" s="13" t="s">
        <v>87</v>
      </c>
      <c r="AW339" s="13" t="s">
        <v>33</v>
      </c>
      <c r="AX339" s="13" t="s">
        <v>85</v>
      </c>
      <c r="AY339" s="241" t="s">
        <v>155</v>
      </c>
    </row>
    <row r="340" s="2" customFormat="1">
      <c r="A340" s="37"/>
      <c r="B340" s="38"/>
      <c r="C340" s="217" t="s">
        <v>615</v>
      </c>
      <c r="D340" s="217" t="s">
        <v>158</v>
      </c>
      <c r="E340" s="218" t="s">
        <v>616</v>
      </c>
      <c r="F340" s="219" t="s">
        <v>617</v>
      </c>
      <c r="G340" s="220" t="s">
        <v>171</v>
      </c>
      <c r="H340" s="221">
        <v>126.12000000000001</v>
      </c>
      <c r="I340" s="222"/>
      <c r="J340" s="223">
        <f>ROUND(I340*H340,2)</f>
        <v>0</v>
      </c>
      <c r="K340" s="219" t="s">
        <v>162</v>
      </c>
      <c r="L340" s="43"/>
      <c r="M340" s="224" t="s">
        <v>1</v>
      </c>
      <c r="N340" s="225" t="s">
        <v>42</v>
      </c>
      <c r="O340" s="90"/>
      <c r="P340" s="226">
        <f>O340*H340</f>
        <v>0</v>
      </c>
      <c r="Q340" s="226">
        <v>0.014999999999999999</v>
      </c>
      <c r="R340" s="226">
        <f>Q340*H340</f>
        <v>1.8917999999999999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238</v>
      </c>
      <c r="AT340" s="228" t="s">
        <v>158</v>
      </c>
      <c r="AU340" s="228" t="s">
        <v>87</v>
      </c>
      <c r="AY340" s="16" t="s">
        <v>155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85</v>
      </c>
      <c r="BK340" s="229">
        <f>ROUND(I340*H340,2)</f>
        <v>0</v>
      </c>
      <c r="BL340" s="16" t="s">
        <v>238</v>
      </c>
      <c r="BM340" s="228" t="s">
        <v>618</v>
      </c>
    </row>
    <row r="341" s="13" customFormat="1">
      <c r="A341" s="13"/>
      <c r="B341" s="230"/>
      <c r="C341" s="231"/>
      <c r="D341" s="232" t="s">
        <v>165</v>
      </c>
      <c r="E341" s="233" t="s">
        <v>1</v>
      </c>
      <c r="F341" s="234" t="s">
        <v>610</v>
      </c>
      <c r="G341" s="231"/>
      <c r="H341" s="235">
        <v>126.12000000000001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165</v>
      </c>
      <c r="AU341" s="241" t="s">
        <v>87</v>
      </c>
      <c r="AV341" s="13" t="s">
        <v>87</v>
      </c>
      <c r="AW341" s="13" t="s">
        <v>33</v>
      </c>
      <c r="AX341" s="13" t="s">
        <v>85</v>
      </c>
      <c r="AY341" s="241" t="s">
        <v>155</v>
      </c>
    </row>
    <row r="342" s="2" customFormat="1" ht="16.5" customHeight="1">
      <c r="A342" s="37"/>
      <c r="B342" s="38"/>
      <c r="C342" s="217" t="s">
        <v>619</v>
      </c>
      <c r="D342" s="217" t="s">
        <v>158</v>
      </c>
      <c r="E342" s="218" t="s">
        <v>620</v>
      </c>
      <c r="F342" s="219" t="s">
        <v>621</v>
      </c>
      <c r="G342" s="220" t="s">
        <v>171</v>
      </c>
      <c r="H342" s="221">
        <v>270.57999999999998</v>
      </c>
      <c r="I342" s="222"/>
      <c r="J342" s="223">
        <f>ROUND(I342*H342,2)</f>
        <v>0</v>
      </c>
      <c r="K342" s="219" t="s">
        <v>327</v>
      </c>
      <c r="L342" s="43"/>
      <c r="M342" s="224" t="s">
        <v>1</v>
      </c>
      <c r="N342" s="225" t="s">
        <v>42</v>
      </c>
      <c r="O342" s="90"/>
      <c r="P342" s="226">
        <f>O342*H342</f>
        <v>0</v>
      </c>
      <c r="Q342" s="226">
        <v>0</v>
      </c>
      <c r="R342" s="226">
        <f>Q342*H342</f>
        <v>0</v>
      </c>
      <c r="S342" s="226">
        <v>0.0030000000000000001</v>
      </c>
      <c r="T342" s="227">
        <f>S342*H342</f>
        <v>0.81174000000000002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238</v>
      </c>
      <c r="AT342" s="228" t="s">
        <v>158</v>
      </c>
      <c r="AU342" s="228" t="s">
        <v>87</v>
      </c>
      <c r="AY342" s="16" t="s">
        <v>155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85</v>
      </c>
      <c r="BK342" s="229">
        <f>ROUND(I342*H342,2)</f>
        <v>0</v>
      </c>
      <c r="BL342" s="16" t="s">
        <v>238</v>
      </c>
      <c r="BM342" s="228" t="s">
        <v>622</v>
      </c>
    </row>
    <row r="343" s="13" customFormat="1">
      <c r="A343" s="13"/>
      <c r="B343" s="230"/>
      <c r="C343" s="231"/>
      <c r="D343" s="232" t="s">
        <v>165</v>
      </c>
      <c r="E343" s="233" t="s">
        <v>1</v>
      </c>
      <c r="F343" s="234" t="s">
        <v>623</v>
      </c>
      <c r="G343" s="231"/>
      <c r="H343" s="235">
        <v>115.22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165</v>
      </c>
      <c r="AU343" s="241" t="s">
        <v>87</v>
      </c>
      <c r="AV343" s="13" t="s">
        <v>87</v>
      </c>
      <c r="AW343" s="13" t="s">
        <v>33</v>
      </c>
      <c r="AX343" s="13" t="s">
        <v>77</v>
      </c>
      <c r="AY343" s="241" t="s">
        <v>155</v>
      </c>
    </row>
    <row r="344" s="13" customFormat="1">
      <c r="A344" s="13"/>
      <c r="B344" s="230"/>
      <c r="C344" s="231"/>
      <c r="D344" s="232" t="s">
        <v>165</v>
      </c>
      <c r="E344" s="233" t="s">
        <v>1</v>
      </c>
      <c r="F344" s="234" t="s">
        <v>624</v>
      </c>
      <c r="G344" s="231"/>
      <c r="H344" s="235">
        <v>155.36000000000001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165</v>
      </c>
      <c r="AU344" s="241" t="s">
        <v>87</v>
      </c>
      <c r="AV344" s="13" t="s">
        <v>87</v>
      </c>
      <c r="AW344" s="13" t="s">
        <v>33</v>
      </c>
      <c r="AX344" s="13" t="s">
        <v>77</v>
      </c>
      <c r="AY344" s="241" t="s">
        <v>155</v>
      </c>
    </row>
    <row r="345" s="14" customFormat="1">
      <c r="A345" s="14"/>
      <c r="B345" s="242"/>
      <c r="C345" s="243"/>
      <c r="D345" s="232" t="s">
        <v>165</v>
      </c>
      <c r="E345" s="244" t="s">
        <v>1</v>
      </c>
      <c r="F345" s="245" t="s">
        <v>168</v>
      </c>
      <c r="G345" s="243"/>
      <c r="H345" s="246">
        <v>270.58000000000004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165</v>
      </c>
      <c r="AU345" s="252" t="s">
        <v>87</v>
      </c>
      <c r="AV345" s="14" t="s">
        <v>163</v>
      </c>
      <c r="AW345" s="14" t="s">
        <v>33</v>
      </c>
      <c r="AX345" s="14" t="s">
        <v>85</v>
      </c>
      <c r="AY345" s="252" t="s">
        <v>155</v>
      </c>
    </row>
    <row r="346" s="2" customFormat="1" ht="21.75" customHeight="1">
      <c r="A346" s="37"/>
      <c r="B346" s="38"/>
      <c r="C346" s="217" t="s">
        <v>625</v>
      </c>
      <c r="D346" s="217" t="s">
        <v>158</v>
      </c>
      <c r="E346" s="218" t="s">
        <v>626</v>
      </c>
      <c r="F346" s="219" t="s">
        <v>627</v>
      </c>
      <c r="G346" s="220" t="s">
        <v>180</v>
      </c>
      <c r="H346" s="221">
        <v>98.518000000000001</v>
      </c>
      <c r="I346" s="222"/>
      <c r="J346" s="223">
        <f>ROUND(I346*H346,2)</f>
        <v>0</v>
      </c>
      <c r="K346" s="219" t="s">
        <v>162</v>
      </c>
      <c r="L346" s="43"/>
      <c r="M346" s="224" t="s">
        <v>1</v>
      </c>
      <c r="N346" s="225" t="s">
        <v>42</v>
      </c>
      <c r="O346" s="90"/>
      <c r="P346" s="226">
        <f>O346*H346</f>
        <v>0</v>
      </c>
      <c r="Q346" s="226">
        <v>0</v>
      </c>
      <c r="R346" s="226">
        <f>Q346*H346</f>
        <v>0</v>
      </c>
      <c r="S346" s="226">
        <v>0.00029999999999999997</v>
      </c>
      <c r="T346" s="227">
        <f>S346*H346</f>
        <v>0.029555399999999999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8" t="s">
        <v>238</v>
      </c>
      <c r="AT346" s="228" t="s">
        <v>158</v>
      </c>
      <c r="AU346" s="228" t="s">
        <v>87</v>
      </c>
      <c r="AY346" s="16" t="s">
        <v>155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6" t="s">
        <v>85</v>
      </c>
      <c r="BK346" s="229">
        <f>ROUND(I346*H346,2)</f>
        <v>0</v>
      </c>
      <c r="BL346" s="16" t="s">
        <v>238</v>
      </c>
      <c r="BM346" s="228" t="s">
        <v>628</v>
      </c>
    </row>
    <row r="347" s="13" customFormat="1">
      <c r="A347" s="13"/>
      <c r="B347" s="230"/>
      <c r="C347" s="231"/>
      <c r="D347" s="232" t="s">
        <v>165</v>
      </c>
      <c r="E347" s="233" t="s">
        <v>1</v>
      </c>
      <c r="F347" s="234" t="s">
        <v>629</v>
      </c>
      <c r="G347" s="231"/>
      <c r="H347" s="235">
        <v>98.518000000000001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165</v>
      </c>
      <c r="AU347" s="241" t="s">
        <v>87</v>
      </c>
      <c r="AV347" s="13" t="s">
        <v>87</v>
      </c>
      <c r="AW347" s="13" t="s">
        <v>33</v>
      </c>
      <c r="AX347" s="13" t="s">
        <v>85</v>
      </c>
      <c r="AY347" s="241" t="s">
        <v>155</v>
      </c>
    </row>
    <row r="348" s="2" customFormat="1" ht="16.5" customHeight="1">
      <c r="A348" s="37"/>
      <c r="B348" s="38"/>
      <c r="C348" s="217" t="s">
        <v>630</v>
      </c>
      <c r="D348" s="217" t="s">
        <v>158</v>
      </c>
      <c r="E348" s="218" t="s">
        <v>631</v>
      </c>
      <c r="F348" s="219" t="s">
        <v>632</v>
      </c>
      <c r="G348" s="220" t="s">
        <v>180</v>
      </c>
      <c r="H348" s="221">
        <v>79.799999999999997</v>
      </c>
      <c r="I348" s="222"/>
      <c r="J348" s="223">
        <f>ROUND(I348*H348,2)</f>
        <v>0</v>
      </c>
      <c r="K348" s="219" t="s">
        <v>162</v>
      </c>
      <c r="L348" s="43"/>
      <c r="M348" s="224" t="s">
        <v>1</v>
      </c>
      <c r="N348" s="225" t="s">
        <v>42</v>
      </c>
      <c r="O348" s="90"/>
      <c r="P348" s="226">
        <f>O348*H348</f>
        <v>0</v>
      </c>
      <c r="Q348" s="226">
        <v>3.0000000000000001E-05</v>
      </c>
      <c r="R348" s="226">
        <f>Q348*H348</f>
        <v>0.0023939999999999999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238</v>
      </c>
      <c r="AT348" s="228" t="s">
        <v>158</v>
      </c>
      <c r="AU348" s="228" t="s">
        <v>87</v>
      </c>
      <c r="AY348" s="16" t="s">
        <v>155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85</v>
      </c>
      <c r="BK348" s="229">
        <f>ROUND(I348*H348,2)</f>
        <v>0</v>
      </c>
      <c r="BL348" s="16" t="s">
        <v>238</v>
      </c>
      <c r="BM348" s="228" t="s">
        <v>633</v>
      </c>
    </row>
    <row r="349" s="13" customFormat="1">
      <c r="A349" s="13"/>
      <c r="B349" s="230"/>
      <c r="C349" s="231"/>
      <c r="D349" s="232" t="s">
        <v>165</v>
      </c>
      <c r="E349" s="233" t="s">
        <v>1</v>
      </c>
      <c r="F349" s="234" t="s">
        <v>634</v>
      </c>
      <c r="G349" s="231"/>
      <c r="H349" s="235">
        <v>79.799999999999997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165</v>
      </c>
      <c r="AU349" s="241" t="s">
        <v>87</v>
      </c>
      <c r="AV349" s="13" t="s">
        <v>87</v>
      </c>
      <c r="AW349" s="13" t="s">
        <v>33</v>
      </c>
      <c r="AX349" s="13" t="s">
        <v>85</v>
      </c>
      <c r="AY349" s="241" t="s">
        <v>155</v>
      </c>
    </row>
    <row r="350" s="2" customFormat="1" ht="16.5" customHeight="1">
      <c r="A350" s="37"/>
      <c r="B350" s="38"/>
      <c r="C350" s="253" t="s">
        <v>635</v>
      </c>
      <c r="D350" s="253" t="s">
        <v>391</v>
      </c>
      <c r="E350" s="254" t="s">
        <v>636</v>
      </c>
      <c r="F350" s="255" t="s">
        <v>637</v>
      </c>
      <c r="G350" s="256" t="s">
        <v>180</v>
      </c>
      <c r="H350" s="257">
        <v>87.780000000000001</v>
      </c>
      <c r="I350" s="258"/>
      <c r="J350" s="259">
        <f>ROUND(I350*H350,2)</f>
        <v>0</v>
      </c>
      <c r="K350" s="255" t="s">
        <v>411</v>
      </c>
      <c r="L350" s="260"/>
      <c r="M350" s="261" t="s">
        <v>1</v>
      </c>
      <c r="N350" s="262" t="s">
        <v>42</v>
      </c>
      <c r="O350" s="90"/>
      <c r="P350" s="226">
        <f>O350*H350</f>
        <v>0</v>
      </c>
      <c r="Q350" s="226">
        <v>0.00022000000000000001</v>
      </c>
      <c r="R350" s="226">
        <f>Q350*H350</f>
        <v>0.019311600000000002</v>
      </c>
      <c r="S350" s="226">
        <v>0</v>
      </c>
      <c r="T350" s="22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8" t="s">
        <v>320</v>
      </c>
      <c r="AT350" s="228" t="s">
        <v>391</v>
      </c>
      <c r="AU350" s="228" t="s">
        <v>87</v>
      </c>
      <c r="AY350" s="16" t="s">
        <v>155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6" t="s">
        <v>85</v>
      </c>
      <c r="BK350" s="229">
        <f>ROUND(I350*H350,2)</f>
        <v>0</v>
      </c>
      <c r="BL350" s="16" t="s">
        <v>238</v>
      </c>
      <c r="BM350" s="228" t="s">
        <v>638</v>
      </c>
    </row>
    <row r="351" s="13" customFormat="1">
      <c r="A351" s="13"/>
      <c r="B351" s="230"/>
      <c r="C351" s="231"/>
      <c r="D351" s="232" t="s">
        <v>165</v>
      </c>
      <c r="E351" s="231"/>
      <c r="F351" s="234" t="s">
        <v>639</v>
      </c>
      <c r="G351" s="231"/>
      <c r="H351" s="235">
        <v>87.780000000000001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165</v>
      </c>
      <c r="AU351" s="241" t="s">
        <v>87</v>
      </c>
      <c r="AV351" s="13" t="s">
        <v>87</v>
      </c>
      <c r="AW351" s="13" t="s">
        <v>4</v>
      </c>
      <c r="AX351" s="13" t="s">
        <v>85</v>
      </c>
      <c r="AY351" s="241" t="s">
        <v>155</v>
      </c>
    </row>
    <row r="352" s="2" customFormat="1">
      <c r="A352" s="37"/>
      <c r="B352" s="38"/>
      <c r="C352" s="217" t="s">
        <v>640</v>
      </c>
      <c r="D352" s="217" t="s">
        <v>158</v>
      </c>
      <c r="E352" s="218" t="s">
        <v>641</v>
      </c>
      <c r="F352" s="219" t="s">
        <v>642</v>
      </c>
      <c r="G352" s="220" t="s">
        <v>419</v>
      </c>
      <c r="H352" s="267"/>
      <c r="I352" s="222"/>
      <c r="J352" s="223">
        <f>ROUND(I352*H352,2)</f>
        <v>0</v>
      </c>
      <c r="K352" s="219" t="s">
        <v>162</v>
      </c>
      <c r="L352" s="43"/>
      <c r="M352" s="224" t="s">
        <v>1</v>
      </c>
      <c r="N352" s="225" t="s">
        <v>42</v>
      </c>
      <c r="O352" s="90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238</v>
      </c>
      <c r="AT352" s="228" t="s">
        <v>158</v>
      </c>
      <c r="AU352" s="228" t="s">
        <v>87</v>
      </c>
      <c r="AY352" s="16" t="s">
        <v>155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85</v>
      </c>
      <c r="BK352" s="229">
        <f>ROUND(I352*H352,2)</f>
        <v>0</v>
      </c>
      <c r="BL352" s="16" t="s">
        <v>238</v>
      </c>
      <c r="BM352" s="228" t="s">
        <v>643</v>
      </c>
    </row>
    <row r="353" s="2" customFormat="1">
      <c r="A353" s="37"/>
      <c r="B353" s="38"/>
      <c r="C353" s="217" t="s">
        <v>644</v>
      </c>
      <c r="D353" s="217" t="s">
        <v>158</v>
      </c>
      <c r="E353" s="218" t="s">
        <v>645</v>
      </c>
      <c r="F353" s="219" t="s">
        <v>646</v>
      </c>
      <c r="G353" s="220" t="s">
        <v>419</v>
      </c>
      <c r="H353" s="267"/>
      <c r="I353" s="222"/>
      <c r="J353" s="223">
        <f>ROUND(I353*H353,2)</f>
        <v>0</v>
      </c>
      <c r="K353" s="219" t="s">
        <v>162</v>
      </c>
      <c r="L353" s="43"/>
      <c r="M353" s="224" t="s">
        <v>1</v>
      </c>
      <c r="N353" s="225" t="s">
        <v>42</v>
      </c>
      <c r="O353" s="90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238</v>
      </c>
      <c r="AT353" s="228" t="s">
        <v>158</v>
      </c>
      <c r="AU353" s="228" t="s">
        <v>87</v>
      </c>
      <c r="AY353" s="16" t="s">
        <v>155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85</v>
      </c>
      <c r="BK353" s="229">
        <f>ROUND(I353*H353,2)</f>
        <v>0</v>
      </c>
      <c r="BL353" s="16" t="s">
        <v>238</v>
      </c>
      <c r="BM353" s="228" t="s">
        <v>647</v>
      </c>
    </row>
    <row r="354" s="2" customFormat="1" ht="21.75" customHeight="1">
      <c r="A354" s="37"/>
      <c r="B354" s="38"/>
      <c r="C354" s="217" t="s">
        <v>648</v>
      </c>
      <c r="D354" s="217" t="s">
        <v>158</v>
      </c>
      <c r="E354" s="218" t="s">
        <v>649</v>
      </c>
      <c r="F354" s="219" t="s">
        <v>650</v>
      </c>
      <c r="G354" s="220" t="s">
        <v>171</v>
      </c>
      <c r="H354" s="221">
        <v>126.12000000000001</v>
      </c>
      <c r="I354" s="222"/>
      <c r="J354" s="223">
        <f>ROUND(I354*H354,2)</f>
        <v>0</v>
      </c>
      <c r="K354" s="219" t="s">
        <v>1</v>
      </c>
      <c r="L354" s="43"/>
      <c r="M354" s="224" t="s">
        <v>1</v>
      </c>
      <c r="N354" s="225" t="s">
        <v>42</v>
      </c>
      <c r="O354" s="90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238</v>
      </c>
      <c r="AT354" s="228" t="s">
        <v>158</v>
      </c>
      <c r="AU354" s="228" t="s">
        <v>87</v>
      </c>
      <c r="AY354" s="16" t="s">
        <v>155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85</v>
      </c>
      <c r="BK354" s="229">
        <f>ROUND(I354*H354,2)</f>
        <v>0</v>
      </c>
      <c r="BL354" s="16" t="s">
        <v>238</v>
      </c>
      <c r="BM354" s="228" t="s">
        <v>651</v>
      </c>
    </row>
    <row r="355" s="2" customFormat="1">
      <c r="A355" s="37"/>
      <c r="B355" s="38"/>
      <c r="C355" s="39"/>
      <c r="D355" s="232" t="s">
        <v>396</v>
      </c>
      <c r="E355" s="39"/>
      <c r="F355" s="263" t="s">
        <v>652</v>
      </c>
      <c r="G355" s="39"/>
      <c r="H355" s="39"/>
      <c r="I355" s="264"/>
      <c r="J355" s="39"/>
      <c r="K355" s="39"/>
      <c r="L355" s="43"/>
      <c r="M355" s="265"/>
      <c r="N355" s="266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396</v>
      </c>
      <c r="AU355" s="16" t="s">
        <v>87</v>
      </c>
    </row>
    <row r="356" s="13" customFormat="1">
      <c r="A356" s="13"/>
      <c r="B356" s="230"/>
      <c r="C356" s="231"/>
      <c r="D356" s="232" t="s">
        <v>165</v>
      </c>
      <c r="E356" s="233" t="s">
        <v>1</v>
      </c>
      <c r="F356" s="234" t="s">
        <v>610</v>
      </c>
      <c r="G356" s="231"/>
      <c r="H356" s="235">
        <v>126.12000000000001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165</v>
      </c>
      <c r="AU356" s="241" t="s">
        <v>87</v>
      </c>
      <c r="AV356" s="13" t="s">
        <v>87</v>
      </c>
      <c r="AW356" s="13" t="s">
        <v>33</v>
      </c>
      <c r="AX356" s="13" t="s">
        <v>85</v>
      </c>
      <c r="AY356" s="241" t="s">
        <v>155</v>
      </c>
    </row>
    <row r="357" s="2" customFormat="1" ht="16.5" customHeight="1">
      <c r="A357" s="37"/>
      <c r="B357" s="38"/>
      <c r="C357" s="217" t="s">
        <v>653</v>
      </c>
      <c r="D357" s="217" t="s">
        <v>158</v>
      </c>
      <c r="E357" s="218" t="s">
        <v>654</v>
      </c>
      <c r="F357" s="219" t="s">
        <v>655</v>
      </c>
      <c r="G357" s="220" t="s">
        <v>180</v>
      </c>
      <c r="H357" s="221">
        <v>7</v>
      </c>
      <c r="I357" s="222"/>
      <c r="J357" s="223">
        <f>ROUND(I357*H357,2)</f>
        <v>0</v>
      </c>
      <c r="K357" s="219" t="s">
        <v>1</v>
      </c>
      <c r="L357" s="43"/>
      <c r="M357" s="224" t="s">
        <v>1</v>
      </c>
      <c r="N357" s="225" t="s">
        <v>42</v>
      </c>
      <c r="O357" s="90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238</v>
      </c>
      <c r="AT357" s="228" t="s">
        <v>158</v>
      </c>
      <c r="AU357" s="228" t="s">
        <v>87</v>
      </c>
      <c r="AY357" s="16" t="s">
        <v>155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85</v>
      </c>
      <c r="BK357" s="229">
        <f>ROUND(I357*H357,2)</f>
        <v>0</v>
      </c>
      <c r="BL357" s="16" t="s">
        <v>238</v>
      </c>
      <c r="BM357" s="228" t="s">
        <v>656</v>
      </c>
    </row>
    <row r="358" s="2" customFormat="1">
      <c r="A358" s="37"/>
      <c r="B358" s="38"/>
      <c r="C358" s="39"/>
      <c r="D358" s="232" t="s">
        <v>396</v>
      </c>
      <c r="E358" s="39"/>
      <c r="F358" s="263" t="s">
        <v>652</v>
      </c>
      <c r="G358" s="39"/>
      <c r="H358" s="39"/>
      <c r="I358" s="264"/>
      <c r="J358" s="39"/>
      <c r="K358" s="39"/>
      <c r="L358" s="43"/>
      <c r="M358" s="265"/>
      <c r="N358" s="266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396</v>
      </c>
      <c r="AU358" s="16" t="s">
        <v>87</v>
      </c>
    </row>
    <row r="359" s="13" customFormat="1">
      <c r="A359" s="13"/>
      <c r="B359" s="230"/>
      <c r="C359" s="231"/>
      <c r="D359" s="232" t="s">
        <v>165</v>
      </c>
      <c r="E359" s="233" t="s">
        <v>1</v>
      </c>
      <c r="F359" s="234" t="s">
        <v>657</v>
      </c>
      <c r="G359" s="231"/>
      <c r="H359" s="235">
        <v>7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165</v>
      </c>
      <c r="AU359" s="241" t="s">
        <v>87</v>
      </c>
      <c r="AV359" s="13" t="s">
        <v>87</v>
      </c>
      <c r="AW359" s="13" t="s">
        <v>33</v>
      </c>
      <c r="AX359" s="13" t="s">
        <v>85</v>
      </c>
      <c r="AY359" s="241" t="s">
        <v>155</v>
      </c>
    </row>
    <row r="360" s="12" customFormat="1" ht="22.8" customHeight="1">
      <c r="A360" s="12"/>
      <c r="B360" s="201"/>
      <c r="C360" s="202"/>
      <c r="D360" s="203" t="s">
        <v>76</v>
      </c>
      <c r="E360" s="215" t="s">
        <v>658</v>
      </c>
      <c r="F360" s="215" t="s">
        <v>659</v>
      </c>
      <c r="G360" s="202"/>
      <c r="H360" s="202"/>
      <c r="I360" s="205"/>
      <c r="J360" s="216">
        <f>BK360</f>
        <v>0</v>
      </c>
      <c r="K360" s="202"/>
      <c r="L360" s="207"/>
      <c r="M360" s="208"/>
      <c r="N360" s="209"/>
      <c r="O360" s="209"/>
      <c r="P360" s="210">
        <f>SUM(P361:P369)</f>
        <v>0</v>
      </c>
      <c r="Q360" s="209"/>
      <c r="R360" s="210">
        <f>SUM(R361:R369)</f>
        <v>0.21326759999999995</v>
      </c>
      <c r="S360" s="209"/>
      <c r="T360" s="211">
        <f>SUM(T361:T369)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2" t="s">
        <v>87</v>
      </c>
      <c r="AT360" s="213" t="s">
        <v>76</v>
      </c>
      <c r="AU360" s="213" t="s">
        <v>85</v>
      </c>
      <c r="AY360" s="212" t="s">
        <v>155</v>
      </c>
      <c r="BK360" s="214">
        <f>SUM(BK361:BK369)</f>
        <v>0</v>
      </c>
    </row>
    <row r="361" s="2" customFormat="1">
      <c r="A361" s="37"/>
      <c r="B361" s="38"/>
      <c r="C361" s="217" t="s">
        <v>660</v>
      </c>
      <c r="D361" s="217" t="s">
        <v>158</v>
      </c>
      <c r="E361" s="218" t="s">
        <v>661</v>
      </c>
      <c r="F361" s="219" t="s">
        <v>662</v>
      </c>
      <c r="G361" s="220" t="s">
        <v>171</v>
      </c>
      <c r="H361" s="221">
        <v>22.931999999999999</v>
      </c>
      <c r="I361" s="222"/>
      <c r="J361" s="223">
        <f>ROUND(I361*H361,2)</f>
        <v>0</v>
      </c>
      <c r="K361" s="219" t="s">
        <v>162</v>
      </c>
      <c r="L361" s="43"/>
      <c r="M361" s="224" t="s">
        <v>1</v>
      </c>
      <c r="N361" s="225" t="s">
        <v>42</v>
      </c>
      <c r="O361" s="90"/>
      <c r="P361" s="226">
        <f>O361*H361</f>
        <v>0</v>
      </c>
      <c r="Q361" s="226">
        <v>0.0089999999999999993</v>
      </c>
      <c r="R361" s="226">
        <f>Q361*H361</f>
        <v>0.20638799999999996</v>
      </c>
      <c r="S361" s="226">
        <v>0</v>
      </c>
      <c r="T361" s="22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8" t="s">
        <v>238</v>
      </c>
      <c r="AT361" s="228" t="s">
        <v>158</v>
      </c>
      <c r="AU361" s="228" t="s">
        <v>87</v>
      </c>
      <c r="AY361" s="16" t="s">
        <v>155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6" t="s">
        <v>85</v>
      </c>
      <c r="BK361" s="229">
        <f>ROUND(I361*H361,2)</f>
        <v>0</v>
      </c>
      <c r="BL361" s="16" t="s">
        <v>238</v>
      </c>
      <c r="BM361" s="228" t="s">
        <v>663</v>
      </c>
    </row>
    <row r="362" s="13" customFormat="1">
      <c r="A362" s="13"/>
      <c r="B362" s="230"/>
      <c r="C362" s="231"/>
      <c r="D362" s="232" t="s">
        <v>165</v>
      </c>
      <c r="E362" s="233" t="s">
        <v>1</v>
      </c>
      <c r="F362" s="234" t="s">
        <v>242</v>
      </c>
      <c r="G362" s="231"/>
      <c r="H362" s="235">
        <v>22.931999999999999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165</v>
      </c>
      <c r="AU362" s="241" t="s">
        <v>87</v>
      </c>
      <c r="AV362" s="13" t="s">
        <v>87</v>
      </c>
      <c r="AW362" s="13" t="s">
        <v>33</v>
      </c>
      <c r="AX362" s="13" t="s">
        <v>85</v>
      </c>
      <c r="AY362" s="241" t="s">
        <v>155</v>
      </c>
    </row>
    <row r="363" s="2" customFormat="1" ht="16.5" customHeight="1">
      <c r="A363" s="37"/>
      <c r="B363" s="38"/>
      <c r="C363" s="253" t="s">
        <v>664</v>
      </c>
      <c r="D363" s="253" t="s">
        <v>391</v>
      </c>
      <c r="E363" s="254" t="s">
        <v>665</v>
      </c>
      <c r="F363" s="255" t="s">
        <v>666</v>
      </c>
      <c r="G363" s="256" t="s">
        <v>171</v>
      </c>
      <c r="H363" s="257">
        <v>26.372</v>
      </c>
      <c r="I363" s="258"/>
      <c r="J363" s="259">
        <f>ROUND(I363*H363,2)</f>
        <v>0</v>
      </c>
      <c r="K363" s="255" t="s">
        <v>1</v>
      </c>
      <c r="L363" s="260"/>
      <c r="M363" s="261" t="s">
        <v>1</v>
      </c>
      <c r="N363" s="262" t="s">
        <v>42</v>
      </c>
      <c r="O363" s="90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8" t="s">
        <v>320</v>
      </c>
      <c r="AT363" s="228" t="s">
        <v>391</v>
      </c>
      <c r="AU363" s="228" t="s">
        <v>87</v>
      </c>
      <c r="AY363" s="16" t="s">
        <v>155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6" t="s">
        <v>85</v>
      </c>
      <c r="BK363" s="229">
        <f>ROUND(I363*H363,2)</f>
        <v>0</v>
      </c>
      <c r="BL363" s="16" t="s">
        <v>238</v>
      </c>
      <c r="BM363" s="228" t="s">
        <v>667</v>
      </c>
    </row>
    <row r="364" s="13" customFormat="1">
      <c r="A364" s="13"/>
      <c r="B364" s="230"/>
      <c r="C364" s="231"/>
      <c r="D364" s="232" t="s">
        <v>165</v>
      </c>
      <c r="E364" s="233" t="s">
        <v>1</v>
      </c>
      <c r="F364" s="234" t="s">
        <v>668</v>
      </c>
      <c r="G364" s="231"/>
      <c r="H364" s="235">
        <v>26.372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165</v>
      </c>
      <c r="AU364" s="241" t="s">
        <v>87</v>
      </c>
      <c r="AV364" s="13" t="s">
        <v>87</v>
      </c>
      <c r="AW364" s="13" t="s">
        <v>33</v>
      </c>
      <c r="AX364" s="13" t="s">
        <v>85</v>
      </c>
      <c r="AY364" s="241" t="s">
        <v>155</v>
      </c>
    </row>
    <row r="365" s="2" customFormat="1" ht="16.5" customHeight="1">
      <c r="A365" s="37"/>
      <c r="B365" s="38"/>
      <c r="C365" s="217" t="s">
        <v>669</v>
      </c>
      <c r="D365" s="217" t="s">
        <v>158</v>
      </c>
      <c r="E365" s="218" t="s">
        <v>670</v>
      </c>
      <c r="F365" s="219" t="s">
        <v>671</v>
      </c>
      <c r="G365" s="220" t="s">
        <v>171</v>
      </c>
      <c r="H365" s="221">
        <v>22.931999999999999</v>
      </c>
      <c r="I365" s="222"/>
      <c r="J365" s="223">
        <f>ROUND(I365*H365,2)</f>
        <v>0</v>
      </c>
      <c r="K365" s="219" t="s">
        <v>411</v>
      </c>
      <c r="L365" s="43"/>
      <c r="M365" s="224" t="s">
        <v>1</v>
      </c>
      <c r="N365" s="225" t="s">
        <v>42</v>
      </c>
      <c r="O365" s="90"/>
      <c r="P365" s="226">
        <f>O365*H365</f>
        <v>0</v>
      </c>
      <c r="Q365" s="226">
        <v>0.00029999999999999997</v>
      </c>
      <c r="R365" s="226">
        <f>Q365*H365</f>
        <v>0.0068795999999999987</v>
      </c>
      <c r="S365" s="226">
        <v>0</v>
      </c>
      <c r="T365" s="22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8" t="s">
        <v>238</v>
      </c>
      <c r="AT365" s="228" t="s">
        <v>158</v>
      </c>
      <c r="AU365" s="228" t="s">
        <v>87</v>
      </c>
      <c r="AY365" s="16" t="s">
        <v>155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6" t="s">
        <v>85</v>
      </c>
      <c r="BK365" s="229">
        <f>ROUND(I365*H365,2)</f>
        <v>0</v>
      </c>
      <c r="BL365" s="16" t="s">
        <v>238</v>
      </c>
      <c r="BM365" s="228" t="s">
        <v>672</v>
      </c>
    </row>
    <row r="366" s="2" customFormat="1">
      <c r="A366" s="37"/>
      <c r="B366" s="38"/>
      <c r="C366" s="217" t="s">
        <v>673</v>
      </c>
      <c r="D366" s="217" t="s">
        <v>158</v>
      </c>
      <c r="E366" s="218" t="s">
        <v>674</v>
      </c>
      <c r="F366" s="219" t="s">
        <v>675</v>
      </c>
      <c r="G366" s="220" t="s">
        <v>419</v>
      </c>
      <c r="H366" s="267"/>
      <c r="I366" s="222"/>
      <c r="J366" s="223">
        <f>ROUND(I366*H366,2)</f>
        <v>0</v>
      </c>
      <c r="K366" s="219" t="s">
        <v>162</v>
      </c>
      <c r="L366" s="43"/>
      <c r="M366" s="224" t="s">
        <v>1</v>
      </c>
      <c r="N366" s="225" t="s">
        <v>42</v>
      </c>
      <c r="O366" s="90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8" t="s">
        <v>238</v>
      </c>
      <c r="AT366" s="228" t="s">
        <v>158</v>
      </c>
      <c r="AU366" s="228" t="s">
        <v>87</v>
      </c>
      <c r="AY366" s="16" t="s">
        <v>155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6" t="s">
        <v>85</v>
      </c>
      <c r="BK366" s="229">
        <f>ROUND(I366*H366,2)</f>
        <v>0</v>
      </c>
      <c r="BL366" s="16" t="s">
        <v>238</v>
      </c>
      <c r="BM366" s="228" t="s">
        <v>676</v>
      </c>
    </row>
    <row r="367" s="2" customFormat="1">
      <c r="A367" s="37"/>
      <c r="B367" s="38"/>
      <c r="C367" s="217" t="s">
        <v>677</v>
      </c>
      <c r="D367" s="217" t="s">
        <v>158</v>
      </c>
      <c r="E367" s="218" t="s">
        <v>678</v>
      </c>
      <c r="F367" s="219" t="s">
        <v>679</v>
      </c>
      <c r="G367" s="220" t="s">
        <v>419</v>
      </c>
      <c r="H367" s="267"/>
      <c r="I367" s="222"/>
      <c r="J367" s="223">
        <f>ROUND(I367*H367,2)</f>
        <v>0</v>
      </c>
      <c r="K367" s="219" t="s">
        <v>162</v>
      </c>
      <c r="L367" s="43"/>
      <c r="M367" s="224" t="s">
        <v>1</v>
      </c>
      <c r="N367" s="225" t="s">
        <v>42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238</v>
      </c>
      <c r="AT367" s="228" t="s">
        <v>158</v>
      </c>
      <c r="AU367" s="228" t="s">
        <v>87</v>
      </c>
      <c r="AY367" s="16" t="s">
        <v>155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85</v>
      </c>
      <c r="BK367" s="229">
        <f>ROUND(I367*H367,2)</f>
        <v>0</v>
      </c>
      <c r="BL367" s="16" t="s">
        <v>238</v>
      </c>
      <c r="BM367" s="228" t="s">
        <v>680</v>
      </c>
    </row>
    <row r="368" s="2" customFormat="1" ht="16.5" customHeight="1">
      <c r="A368" s="37"/>
      <c r="B368" s="38"/>
      <c r="C368" s="217" t="s">
        <v>681</v>
      </c>
      <c r="D368" s="217" t="s">
        <v>158</v>
      </c>
      <c r="E368" s="218" t="s">
        <v>682</v>
      </c>
      <c r="F368" s="219" t="s">
        <v>683</v>
      </c>
      <c r="G368" s="220" t="s">
        <v>180</v>
      </c>
      <c r="H368" s="221">
        <v>6.2999999999999998</v>
      </c>
      <c r="I368" s="222"/>
      <c r="J368" s="223">
        <f>ROUND(I368*H368,2)</f>
        <v>0</v>
      </c>
      <c r="K368" s="219" t="s">
        <v>1</v>
      </c>
      <c r="L368" s="43"/>
      <c r="M368" s="224" t="s">
        <v>1</v>
      </c>
      <c r="N368" s="225" t="s">
        <v>42</v>
      </c>
      <c r="O368" s="90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8" t="s">
        <v>238</v>
      </c>
      <c r="AT368" s="228" t="s">
        <v>158</v>
      </c>
      <c r="AU368" s="228" t="s">
        <v>87</v>
      </c>
      <c r="AY368" s="16" t="s">
        <v>155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6" t="s">
        <v>85</v>
      </c>
      <c r="BK368" s="229">
        <f>ROUND(I368*H368,2)</f>
        <v>0</v>
      </c>
      <c r="BL368" s="16" t="s">
        <v>238</v>
      </c>
      <c r="BM368" s="228" t="s">
        <v>684</v>
      </c>
    </row>
    <row r="369" s="13" customFormat="1">
      <c r="A369" s="13"/>
      <c r="B369" s="230"/>
      <c r="C369" s="231"/>
      <c r="D369" s="232" t="s">
        <v>165</v>
      </c>
      <c r="E369" s="233" t="s">
        <v>1</v>
      </c>
      <c r="F369" s="234" t="s">
        <v>685</v>
      </c>
      <c r="G369" s="231"/>
      <c r="H369" s="235">
        <v>6.2999999999999998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165</v>
      </c>
      <c r="AU369" s="241" t="s">
        <v>87</v>
      </c>
      <c r="AV369" s="13" t="s">
        <v>87</v>
      </c>
      <c r="AW369" s="13" t="s">
        <v>33</v>
      </c>
      <c r="AX369" s="13" t="s">
        <v>85</v>
      </c>
      <c r="AY369" s="241" t="s">
        <v>155</v>
      </c>
    </row>
    <row r="370" s="12" customFormat="1" ht="22.8" customHeight="1">
      <c r="A370" s="12"/>
      <c r="B370" s="201"/>
      <c r="C370" s="202"/>
      <c r="D370" s="203" t="s">
        <v>76</v>
      </c>
      <c r="E370" s="215" t="s">
        <v>686</v>
      </c>
      <c r="F370" s="215" t="s">
        <v>687</v>
      </c>
      <c r="G370" s="202"/>
      <c r="H370" s="202"/>
      <c r="I370" s="205"/>
      <c r="J370" s="216">
        <f>BK370</f>
        <v>0</v>
      </c>
      <c r="K370" s="202"/>
      <c r="L370" s="207"/>
      <c r="M370" s="208"/>
      <c r="N370" s="209"/>
      <c r="O370" s="209"/>
      <c r="P370" s="210">
        <f>P371</f>
        <v>0</v>
      </c>
      <c r="Q370" s="209"/>
      <c r="R370" s="210">
        <f>R371</f>
        <v>0</v>
      </c>
      <c r="S370" s="209"/>
      <c r="T370" s="211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2" t="s">
        <v>87</v>
      </c>
      <c r="AT370" s="213" t="s">
        <v>76</v>
      </c>
      <c r="AU370" s="213" t="s">
        <v>85</v>
      </c>
      <c r="AY370" s="212" t="s">
        <v>155</v>
      </c>
      <c r="BK370" s="214">
        <f>BK371</f>
        <v>0</v>
      </c>
    </row>
    <row r="371" s="2" customFormat="1" ht="16.5" customHeight="1">
      <c r="A371" s="37"/>
      <c r="B371" s="38"/>
      <c r="C371" s="217" t="s">
        <v>688</v>
      </c>
      <c r="D371" s="217" t="s">
        <v>158</v>
      </c>
      <c r="E371" s="218" t="s">
        <v>689</v>
      </c>
      <c r="F371" s="219" t="s">
        <v>690</v>
      </c>
      <c r="G371" s="220" t="s">
        <v>345</v>
      </c>
      <c r="H371" s="221">
        <v>7</v>
      </c>
      <c r="I371" s="222"/>
      <c r="J371" s="223">
        <f>ROUND(I371*H371,2)</f>
        <v>0</v>
      </c>
      <c r="K371" s="219" t="s">
        <v>1</v>
      </c>
      <c r="L371" s="43"/>
      <c r="M371" s="224" t="s">
        <v>1</v>
      </c>
      <c r="N371" s="225" t="s">
        <v>42</v>
      </c>
      <c r="O371" s="90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8" t="s">
        <v>238</v>
      </c>
      <c r="AT371" s="228" t="s">
        <v>158</v>
      </c>
      <c r="AU371" s="228" t="s">
        <v>87</v>
      </c>
      <c r="AY371" s="16" t="s">
        <v>155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6" t="s">
        <v>85</v>
      </c>
      <c r="BK371" s="229">
        <f>ROUND(I371*H371,2)</f>
        <v>0</v>
      </c>
      <c r="BL371" s="16" t="s">
        <v>238</v>
      </c>
      <c r="BM371" s="228" t="s">
        <v>691</v>
      </c>
    </row>
    <row r="372" s="12" customFormat="1" ht="22.8" customHeight="1">
      <c r="A372" s="12"/>
      <c r="B372" s="201"/>
      <c r="C372" s="202"/>
      <c r="D372" s="203" t="s">
        <v>76</v>
      </c>
      <c r="E372" s="215" t="s">
        <v>692</v>
      </c>
      <c r="F372" s="215" t="s">
        <v>693</v>
      </c>
      <c r="G372" s="202"/>
      <c r="H372" s="202"/>
      <c r="I372" s="205"/>
      <c r="J372" s="216">
        <f>BK372</f>
        <v>0</v>
      </c>
      <c r="K372" s="202"/>
      <c r="L372" s="207"/>
      <c r="M372" s="208"/>
      <c r="N372" s="209"/>
      <c r="O372" s="209"/>
      <c r="P372" s="210">
        <f>SUM(P373:P397)</f>
        <v>0</v>
      </c>
      <c r="Q372" s="209"/>
      <c r="R372" s="210">
        <f>SUM(R373:R397)</f>
        <v>0.28453070000000003</v>
      </c>
      <c r="S372" s="209"/>
      <c r="T372" s="211">
        <f>SUM(T373:T397)</f>
        <v>0.037237199999999998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2" t="s">
        <v>87</v>
      </c>
      <c r="AT372" s="213" t="s">
        <v>76</v>
      </c>
      <c r="AU372" s="213" t="s">
        <v>85</v>
      </c>
      <c r="AY372" s="212" t="s">
        <v>155</v>
      </c>
      <c r="BK372" s="214">
        <f>SUM(BK373:BK397)</f>
        <v>0</v>
      </c>
    </row>
    <row r="373" s="2" customFormat="1" ht="16.5" customHeight="1">
      <c r="A373" s="37"/>
      <c r="B373" s="38"/>
      <c r="C373" s="217" t="s">
        <v>694</v>
      </c>
      <c r="D373" s="217" t="s">
        <v>158</v>
      </c>
      <c r="E373" s="218" t="s">
        <v>695</v>
      </c>
      <c r="F373" s="219" t="s">
        <v>696</v>
      </c>
      <c r="G373" s="220" t="s">
        <v>171</v>
      </c>
      <c r="H373" s="221">
        <v>120.12000000000001</v>
      </c>
      <c r="I373" s="222"/>
      <c r="J373" s="223">
        <f>ROUND(I373*H373,2)</f>
        <v>0</v>
      </c>
      <c r="K373" s="219" t="s">
        <v>162</v>
      </c>
      <c r="L373" s="43"/>
      <c r="M373" s="224" t="s">
        <v>1</v>
      </c>
      <c r="N373" s="225" t="s">
        <v>42</v>
      </c>
      <c r="O373" s="90"/>
      <c r="P373" s="226">
        <f>O373*H373</f>
        <v>0</v>
      </c>
      <c r="Q373" s="226">
        <v>0.001</v>
      </c>
      <c r="R373" s="226">
        <f>Q373*H373</f>
        <v>0.12012000000000001</v>
      </c>
      <c r="S373" s="226">
        <v>0.00031</v>
      </c>
      <c r="T373" s="227">
        <f>S373*H373</f>
        <v>0.037237199999999998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238</v>
      </c>
      <c r="AT373" s="228" t="s">
        <v>158</v>
      </c>
      <c r="AU373" s="228" t="s">
        <v>87</v>
      </c>
      <c r="AY373" s="16" t="s">
        <v>155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85</v>
      </c>
      <c r="BK373" s="229">
        <f>ROUND(I373*H373,2)</f>
        <v>0</v>
      </c>
      <c r="BL373" s="16" t="s">
        <v>238</v>
      </c>
      <c r="BM373" s="228" t="s">
        <v>697</v>
      </c>
    </row>
    <row r="374" s="13" customFormat="1">
      <c r="A374" s="13"/>
      <c r="B374" s="230"/>
      <c r="C374" s="231"/>
      <c r="D374" s="232" t="s">
        <v>165</v>
      </c>
      <c r="E374" s="233" t="s">
        <v>1</v>
      </c>
      <c r="F374" s="234" t="s">
        <v>698</v>
      </c>
      <c r="G374" s="231"/>
      <c r="H374" s="235">
        <v>120.12000000000001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165</v>
      </c>
      <c r="AU374" s="241" t="s">
        <v>87</v>
      </c>
      <c r="AV374" s="13" t="s">
        <v>87</v>
      </c>
      <c r="AW374" s="13" t="s">
        <v>33</v>
      </c>
      <c r="AX374" s="13" t="s">
        <v>85</v>
      </c>
      <c r="AY374" s="241" t="s">
        <v>155</v>
      </c>
    </row>
    <row r="375" s="2" customFormat="1">
      <c r="A375" s="37"/>
      <c r="B375" s="38"/>
      <c r="C375" s="217" t="s">
        <v>699</v>
      </c>
      <c r="D375" s="217" t="s">
        <v>158</v>
      </c>
      <c r="E375" s="218" t="s">
        <v>700</v>
      </c>
      <c r="F375" s="219" t="s">
        <v>701</v>
      </c>
      <c r="G375" s="220" t="s">
        <v>171</v>
      </c>
      <c r="H375" s="221">
        <v>442.26999999999998</v>
      </c>
      <c r="I375" s="222"/>
      <c r="J375" s="223">
        <f>ROUND(I375*H375,2)</f>
        <v>0</v>
      </c>
      <c r="K375" s="219" t="s">
        <v>162</v>
      </c>
      <c r="L375" s="43"/>
      <c r="M375" s="224" t="s">
        <v>1</v>
      </c>
      <c r="N375" s="225" t="s">
        <v>42</v>
      </c>
      <c r="O375" s="90"/>
      <c r="P375" s="226">
        <f>O375*H375</f>
        <v>0</v>
      </c>
      <c r="Q375" s="226">
        <v>0.00021000000000000001</v>
      </c>
      <c r="R375" s="226">
        <f>Q375*H375</f>
        <v>0.092876700000000006</v>
      </c>
      <c r="S375" s="226">
        <v>0</v>
      </c>
      <c r="T375" s="22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8" t="s">
        <v>238</v>
      </c>
      <c r="AT375" s="228" t="s">
        <v>158</v>
      </c>
      <c r="AU375" s="228" t="s">
        <v>87</v>
      </c>
      <c r="AY375" s="16" t="s">
        <v>155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6" t="s">
        <v>85</v>
      </c>
      <c r="BK375" s="229">
        <f>ROUND(I375*H375,2)</f>
        <v>0</v>
      </c>
      <c r="BL375" s="16" t="s">
        <v>238</v>
      </c>
      <c r="BM375" s="228" t="s">
        <v>702</v>
      </c>
    </row>
    <row r="376" s="13" customFormat="1">
      <c r="A376" s="13"/>
      <c r="B376" s="230"/>
      <c r="C376" s="231"/>
      <c r="D376" s="232" t="s">
        <v>165</v>
      </c>
      <c r="E376" s="233" t="s">
        <v>1</v>
      </c>
      <c r="F376" s="234" t="s">
        <v>703</v>
      </c>
      <c r="G376" s="231"/>
      <c r="H376" s="235">
        <v>25.59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165</v>
      </c>
      <c r="AU376" s="241" t="s">
        <v>87</v>
      </c>
      <c r="AV376" s="13" t="s">
        <v>87</v>
      </c>
      <c r="AW376" s="13" t="s">
        <v>33</v>
      </c>
      <c r="AX376" s="13" t="s">
        <v>77</v>
      </c>
      <c r="AY376" s="241" t="s">
        <v>155</v>
      </c>
    </row>
    <row r="377" s="13" customFormat="1">
      <c r="A377" s="13"/>
      <c r="B377" s="230"/>
      <c r="C377" s="231"/>
      <c r="D377" s="232" t="s">
        <v>165</v>
      </c>
      <c r="E377" s="233" t="s">
        <v>1</v>
      </c>
      <c r="F377" s="234" t="s">
        <v>202</v>
      </c>
      <c r="G377" s="231"/>
      <c r="H377" s="235">
        <v>8.4480000000000004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165</v>
      </c>
      <c r="AU377" s="241" t="s">
        <v>87</v>
      </c>
      <c r="AV377" s="13" t="s">
        <v>87</v>
      </c>
      <c r="AW377" s="13" t="s">
        <v>33</v>
      </c>
      <c r="AX377" s="13" t="s">
        <v>77</v>
      </c>
      <c r="AY377" s="241" t="s">
        <v>155</v>
      </c>
    </row>
    <row r="378" s="13" customFormat="1">
      <c r="A378" s="13"/>
      <c r="B378" s="230"/>
      <c r="C378" s="231"/>
      <c r="D378" s="232" t="s">
        <v>165</v>
      </c>
      <c r="E378" s="233" t="s">
        <v>1</v>
      </c>
      <c r="F378" s="234" t="s">
        <v>203</v>
      </c>
      <c r="G378" s="231"/>
      <c r="H378" s="235">
        <v>34.235999999999997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165</v>
      </c>
      <c r="AU378" s="241" t="s">
        <v>87</v>
      </c>
      <c r="AV378" s="13" t="s">
        <v>87</v>
      </c>
      <c r="AW378" s="13" t="s">
        <v>33</v>
      </c>
      <c r="AX378" s="13" t="s">
        <v>77</v>
      </c>
      <c r="AY378" s="241" t="s">
        <v>155</v>
      </c>
    </row>
    <row r="379" s="13" customFormat="1">
      <c r="A379" s="13"/>
      <c r="B379" s="230"/>
      <c r="C379" s="231"/>
      <c r="D379" s="232" t="s">
        <v>165</v>
      </c>
      <c r="E379" s="233" t="s">
        <v>1</v>
      </c>
      <c r="F379" s="234" t="s">
        <v>204</v>
      </c>
      <c r="G379" s="231"/>
      <c r="H379" s="235">
        <v>80.040000000000006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165</v>
      </c>
      <c r="AU379" s="241" t="s">
        <v>87</v>
      </c>
      <c r="AV379" s="13" t="s">
        <v>87</v>
      </c>
      <c r="AW379" s="13" t="s">
        <v>33</v>
      </c>
      <c r="AX379" s="13" t="s">
        <v>77</v>
      </c>
      <c r="AY379" s="241" t="s">
        <v>155</v>
      </c>
    </row>
    <row r="380" s="13" customFormat="1">
      <c r="A380" s="13"/>
      <c r="B380" s="230"/>
      <c r="C380" s="231"/>
      <c r="D380" s="232" t="s">
        <v>165</v>
      </c>
      <c r="E380" s="233" t="s">
        <v>1</v>
      </c>
      <c r="F380" s="234" t="s">
        <v>205</v>
      </c>
      <c r="G380" s="231"/>
      <c r="H380" s="235">
        <v>59.579999999999998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165</v>
      </c>
      <c r="AU380" s="241" t="s">
        <v>87</v>
      </c>
      <c r="AV380" s="13" t="s">
        <v>87</v>
      </c>
      <c r="AW380" s="13" t="s">
        <v>33</v>
      </c>
      <c r="AX380" s="13" t="s">
        <v>77</v>
      </c>
      <c r="AY380" s="241" t="s">
        <v>155</v>
      </c>
    </row>
    <row r="381" s="13" customFormat="1">
      <c r="A381" s="13"/>
      <c r="B381" s="230"/>
      <c r="C381" s="231"/>
      <c r="D381" s="232" t="s">
        <v>165</v>
      </c>
      <c r="E381" s="233" t="s">
        <v>1</v>
      </c>
      <c r="F381" s="234" t="s">
        <v>206</v>
      </c>
      <c r="G381" s="231"/>
      <c r="H381" s="235">
        <v>12.539999999999999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165</v>
      </c>
      <c r="AU381" s="241" t="s">
        <v>87</v>
      </c>
      <c r="AV381" s="13" t="s">
        <v>87</v>
      </c>
      <c r="AW381" s="13" t="s">
        <v>33</v>
      </c>
      <c r="AX381" s="13" t="s">
        <v>77</v>
      </c>
      <c r="AY381" s="241" t="s">
        <v>155</v>
      </c>
    </row>
    <row r="382" s="13" customFormat="1">
      <c r="A382" s="13"/>
      <c r="B382" s="230"/>
      <c r="C382" s="231"/>
      <c r="D382" s="232" t="s">
        <v>165</v>
      </c>
      <c r="E382" s="233" t="s">
        <v>1</v>
      </c>
      <c r="F382" s="234" t="s">
        <v>211</v>
      </c>
      <c r="G382" s="231"/>
      <c r="H382" s="235">
        <v>121.836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165</v>
      </c>
      <c r="AU382" s="241" t="s">
        <v>87</v>
      </c>
      <c r="AV382" s="13" t="s">
        <v>87</v>
      </c>
      <c r="AW382" s="13" t="s">
        <v>33</v>
      </c>
      <c r="AX382" s="13" t="s">
        <v>77</v>
      </c>
      <c r="AY382" s="241" t="s">
        <v>155</v>
      </c>
    </row>
    <row r="383" s="13" customFormat="1">
      <c r="A383" s="13"/>
      <c r="B383" s="230"/>
      <c r="C383" s="231"/>
      <c r="D383" s="232" t="s">
        <v>165</v>
      </c>
      <c r="E383" s="233" t="s">
        <v>1</v>
      </c>
      <c r="F383" s="234" t="s">
        <v>247</v>
      </c>
      <c r="G383" s="231"/>
      <c r="H383" s="235">
        <v>100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165</v>
      </c>
      <c r="AU383" s="241" t="s">
        <v>87</v>
      </c>
      <c r="AV383" s="13" t="s">
        <v>87</v>
      </c>
      <c r="AW383" s="13" t="s">
        <v>33</v>
      </c>
      <c r="AX383" s="13" t="s">
        <v>77</v>
      </c>
      <c r="AY383" s="241" t="s">
        <v>155</v>
      </c>
    </row>
    <row r="384" s="14" customFormat="1">
      <c r="A384" s="14"/>
      <c r="B384" s="242"/>
      <c r="C384" s="243"/>
      <c r="D384" s="232" t="s">
        <v>165</v>
      </c>
      <c r="E384" s="244" t="s">
        <v>1</v>
      </c>
      <c r="F384" s="245" t="s">
        <v>168</v>
      </c>
      <c r="G384" s="243"/>
      <c r="H384" s="246">
        <v>442.26999999999998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165</v>
      </c>
      <c r="AU384" s="252" t="s">
        <v>87</v>
      </c>
      <c r="AV384" s="14" t="s">
        <v>163</v>
      </c>
      <c r="AW384" s="14" t="s">
        <v>33</v>
      </c>
      <c r="AX384" s="14" t="s">
        <v>85</v>
      </c>
      <c r="AY384" s="252" t="s">
        <v>155</v>
      </c>
    </row>
    <row r="385" s="2" customFormat="1">
      <c r="A385" s="37"/>
      <c r="B385" s="38"/>
      <c r="C385" s="217" t="s">
        <v>704</v>
      </c>
      <c r="D385" s="217" t="s">
        <v>158</v>
      </c>
      <c r="E385" s="218" t="s">
        <v>705</v>
      </c>
      <c r="F385" s="219" t="s">
        <v>706</v>
      </c>
      <c r="G385" s="220" t="s">
        <v>171</v>
      </c>
      <c r="H385" s="221">
        <v>357.67000000000002</v>
      </c>
      <c r="I385" s="222"/>
      <c r="J385" s="223">
        <f>ROUND(I385*H385,2)</f>
        <v>0</v>
      </c>
      <c r="K385" s="219" t="s">
        <v>162</v>
      </c>
      <c r="L385" s="43"/>
      <c r="M385" s="224" t="s">
        <v>1</v>
      </c>
      <c r="N385" s="225" t="s">
        <v>42</v>
      </c>
      <c r="O385" s="90"/>
      <c r="P385" s="226">
        <f>O385*H385</f>
        <v>0</v>
      </c>
      <c r="Q385" s="226">
        <v>0.00020000000000000001</v>
      </c>
      <c r="R385" s="226">
        <f>Q385*H385</f>
        <v>0.071534</v>
      </c>
      <c r="S385" s="226">
        <v>0</v>
      </c>
      <c r="T385" s="22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8" t="s">
        <v>238</v>
      </c>
      <c r="AT385" s="228" t="s">
        <v>158</v>
      </c>
      <c r="AU385" s="228" t="s">
        <v>87</v>
      </c>
      <c r="AY385" s="16" t="s">
        <v>155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6" t="s">
        <v>85</v>
      </c>
      <c r="BK385" s="229">
        <f>ROUND(I385*H385,2)</f>
        <v>0</v>
      </c>
      <c r="BL385" s="16" t="s">
        <v>238</v>
      </c>
      <c r="BM385" s="228" t="s">
        <v>707</v>
      </c>
    </row>
    <row r="386" s="13" customFormat="1">
      <c r="A386" s="13"/>
      <c r="B386" s="230"/>
      <c r="C386" s="231"/>
      <c r="D386" s="232" t="s">
        <v>165</v>
      </c>
      <c r="E386" s="233" t="s">
        <v>1</v>
      </c>
      <c r="F386" s="234" t="s">
        <v>703</v>
      </c>
      <c r="G386" s="231"/>
      <c r="H386" s="235">
        <v>25.59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165</v>
      </c>
      <c r="AU386" s="241" t="s">
        <v>87</v>
      </c>
      <c r="AV386" s="13" t="s">
        <v>87</v>
      </c>
      <c r="AW386" s="13" t="s">
        <v>33</v>
      </c>
      <c r="AX386" s="13" t="s">
        <v>77</v>
      </c>
      <c r="AY386" s="241" t="s">
        <v>155</v>
      </c>
    </row>
    <row r="387" s="13" customFormat="1">
      <c r="A387" s="13"/>
      <c r="B387" s="230"/>
      <c r="C387" s="231"/>
      <c r="D387" s="232" t="s">
        <v>165</v>
      </c>
      <c r="E387" s="233" t="s">
        <v>1</v>
      </c>
      <c r="F387" s="234" t="s">
        <v>202</v>
      </c>
      <c r="G387" s="231"/>
      <c r="H387" s="235">
        <v>8.4480000000000004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165</v>
      </c>
      <c r="AU387" s="241" t="s">
        <v>87</v>
      </c>
      <c r="AV387" s="13" t="s">
        <v>87</v>
      </c>
      <c r="AW387" s="13" t="s">
        <v>33</v>
      </c>
      <c r="AX387" s="13" t="s">
        <v>77</v>
      </c>
      <c r="AY387" s="241" t="s">
        <v>155</v>
      </c>
    </row>
    <row r="388" s="13" customFormat="1">
      <c r="A388" s="13"/>
      <c r="B388" s="230"/>
      <c r="C388" s="231"/>
      <c r="D388" s="232" t="s">
        <v>165</v>
      </c>
      <c r="E388" s="233" t="s">
        <v>1</v>
      </c>
      <c r="F388" s="234" t="s">
        <v>203</v>
      </c>
      <c r="G388" s="231"/>
      <c r="H388" s="235">
        <v>34.235999999999997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165</v>
      </c>
      <c r="AU388" s="241" t="s">
        <v>87</v>
      </c>
      <c r="AV388" s="13" t="s">
        <v>87</v>
      </c>
      <c r="AW388" s="13" t="s">
        <v>33</v>
      </c>
      <c r="AX388" s="13" t="s">
        <v>77</v>
      </c>
      <c r="AY388" s="241" t="s">
        <v>155</v>
      </c>
    </row>
    <row r="389" s="13" customFormat="1">
      <c r="A389" s="13"/>
      <c r="B389" s="230"/>
      <c r="C389" s="231"/>
      <c r="D389" s="232" t="s">
        <v>165</v>
      </c>
      <c r="E389" s="233" t="s">
        <v>1</v>
      </c>
      <c r="F389" s="234" t="s">
        <v>204</v>
      </c>
      <c r="G389" s="231"/>
      <c r="H389" s="235">
        <v>80.040000000000006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165</v>
      </c>
      <c r="AU389" s="241" t="s">
        <v>87</v>
      </c>
      <c r="AV389" s="13" t="s">
        <v>87</v>
      </c>
      <c r="AW389" s="13" t="s">
        <v>33</v>
      </c>
      <c r="AX389" s="13" t="s">
        <v>77</v>
      </c>
      <c r="AY389" s="241" t="s">
        <v>155</v>
      </c>
    </row>
    <row r="390" s="13" customFormat="1">
      <c r="A390" s="13"/>
      <c r="B390" s="230"/>
      <c r="C390" s="231"/>
      <c r="D390" s="232" t="s">
        <v>165</v>
      </c>
      <c r="E390" s="233" t="s">
        <v>1</v>
      </c>
      <c r="F390" s="234" t="s">
        <v>205</v>
      </c>
      <c r="G390" s="231"/>
      <c r="H390" s="235">
        <v>59.579999999999998</v>
      </c>
      <c r="I390" s="236"/>
      <c r="J390" s="231"/>
      <c r="K390" s="231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165</v>
      </c>
      <c r="AU390" s="241" t="s">
        <v>87</v>
      </c>
      <c r="AV390" s="13" t="s">
        <v>87</v>
      </c>
      <c r="AW390" s="13" t="s">
        <v>33</v>
      </c>
      <c r="AX390" s="13" t="s">
        <v>77</v>
      </c>
      <c r="AY390" s="241" t="s">
        <v>155</v>
      </c>
    </row>
    <row r="391" s="13" customFormat="1">
      <c r="A391" s="13"/>
      <c r="B391" s="230"/>
      <c r="C391" s="231"/>
      <c r="D391" s="232" t="s">
        <v>165</v>
      </c>
      <c r="E391" s="233" t="s">
        <v>1</v>
      </c>
      <c r="F391" s="234" t="s">
        <v>206</v>
      </c>
      <c r="G391" s="231"/>
      <c r="H391" s="235">
        <v>12.539999999999999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165</v>
      </c>
      <c r="AU391" s="241" t="s">
        <v>87</v>
      </c>
      <c r="AV391" s="13" t="s">
        <v>87</v>
      </c>
      <c r="AW391" s="13" t="s">
        <v>33</v>
      </c>
      <c r="AX391" s="13" t="s">
        <v>77</v>
      </c>
      <c r="AY391" s="241" t="s">
        <v>155</v>
      </c>
    </row>
    <row r="392" s="13" customFormat="1">
      <c r="A392" s="13"/>
      <c r="B392" s="230"/>
      <c r="C392" s="231"/>
      <c r="D392" s="232" t="s">
        <v>165</v>
      </c>
      <c r="E392" s="233" t="s">
        <v>1</v>
      </c>
      <c r="F392" s="234" t="s">
        <v>211</v>
      </c>
      <c r="G392" s="231"/>
      <c r="H392" s="235">
        <v>121.836</v>
      </c>
      <c r="I392" s="236"/>
      <c r="J392" s="231"/>
      <c r="K392" s="231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165</v>
      </c>
      <c r="AU392" s="241" t="s">
        <v>87</v>
      </c>
      <c r="AV392" s="13" t="s">
        <v>87</v>
      </c>
      <c r="AW392" s="13" t="s">
        <v>33</v>
      </c>
      <c r="AX392" s="13" t="s">
        <v>77</v>
      </c>
      <c r="AY392" s="241" t="s">
        <v>155</v>
      </c>
    </row>
    <row r="393" s="13" customFormat="1">
      <c r="A393" s="13"/>
      <c r="B393" s="230"/>
      <c r="C393" s="231"/>
      <c r="D393" s="232" t="s">
        <v>165</v>
      </c>
      <c r="E393" s="233" t="s">
        <v>1</v>
      </c>
      <c r="F393" s="234" t="s">
        <v>247</v>
      </c>
      <c r="G393" s="231"/>
      <c r="H393" s="235">
        <v>100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165</v>
      </c>
      <c r="AU393" s="241" t="s">
        <v>87</v>
      </c>
      <c r="AV393" s="13" t="s">
        <v>87</v>
      </c>
      <c r="AW393" s="13" t="s">
        <v>33</v>
      </c>
      <c r="AX393" s="13" t="s">
        <v>77</v>
      </c>
      <c r="AY393" s="241" t="s">
        <v>155</v>
      </c>
    </row>
    <row r="394" s="13" customFormat="1">
      <c r="A394" s="13"/>
      <c r="B394" s="230"/>
      <c r="C394" s="231"/>
      <c r="D394" s="232" t="s">
        <v>165</v>
      </c>
      <c r="E394" s="233" t="s">
        <v>1</v>
      </c>
      <c r="F394" s="234" t="s">
        <v>708</v>
      </c>
      <c r="G394" s="231"/>
      <c r="H394" s="235">
        <v>-84.599999999999994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165</v>
      </c>
      <c r="AU394" s="241" t="s">
        <v>87</v>
      </c>
      <c r="AV394" s="13" t="s">
        <v>87</v>
      </c>
      <c r="AW394" s="13" t="s">
        <v>33</v>
      </c>
      <c r="AX394" s="13" t="s">
        <v>77</v>
      </c>
      <c r="AY394" s="241" t="s">
        <v>155</v>
      </c>
    </row>
    <row r="395" s="14" customFormat="1">
      <c r="A395" s="14"/>
      <c r="B395" s="242"/>
      <c r="C395" s="243"/>
      <c r="D395" s="232" t="s">
        <v>165</v>
      </c>
      <c r="E395" s="244" t="s">
        <v>1</v>
      </c>
      <c r="F395" s="245" t="s">
        <v>168</v>
      </c>
      <c r="G395" s="243"/>
      <c r="H395" s="246">
        <v>357.66999999999996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165</v>
      </c>
      <c r="AU395" s="252" t="s">
        <v>87</v>
      </c>
      <c r="AV395" s="14" t="s">
        <v>163</v>
      </c>
      <c r="AW395" s="14" t="s">
        <v>33</v>
      </c>
      <c r="AX395" s="14" t="s">
        <v>85</v>
      </c>
      <c r="AY395" s="252" t="s">
        <v>155</v>
      </c>
    </row>
    <row r="396" s="2" customFormat="1" ht="21.75" customHeight="1">
      <c r="A396" s="37"/>
      <c r="B396" s="38"/>
      <c r="C396" s="217" t="s">
        <v>709</v>
      </c>
      <c r="D396" s="217" t="s">
        <v>158</v>
      </c>
      <c r="E396" s="218" t="s">
        <v>710</v>
      </c>
      <c r="F396" s="219" t="s">
        <v>711</v>
      </c>
      <c r="G396" s="220" t="s">
        <v>171</v>
      </c>
      <c r="H396" s="221">
        <v>84.599999999999994</v>
      </c>
      <c r="I396" s="222"/>
      <c r="J396" s="223">
        <f>ROUND(I396*H396,2)</f>
        <v>0</v>
      </c>
      <c r="K396" s="219" t="s">
        <v>1</v>
      </c>
      <c r="L396" s="43"/>
      <c r="M396" s="224" t="s">
        <v>1</v>
      </c>
      <c r="N396" s="225" t="s">
        <v>42</v>
      </c>
      <c r="O396" s="90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8" t="s">
        <v>238</v>
      </c>
      <c r="AT396" s="228" t="s">
        <v>158</v>
      </c>
      <c r="AU396" s="228" t="s">
        <v>87</v>
      </c>
      <c r="AY396" s="16" t="s">
        <v>155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6" t="s">
        <v>85</v>
      </c>
      <c r="BK396" s="229">
        <f>ROUND(I396*H396,2)</f>
        <v>0</v>
      </c>
      <c r="BL396" s="16" t="s">
        <v>238</v>
      </c>
      <c r="BM396" s="228" t="s">
        <v>712</v>
      </c>
    </row>
    <row r="397" s="13" customFormat="1">
      <c r="A397" s="13"/>
      <c r="B397" s="230"/>
      <c r="C397" s="231"/>
      <c r="D397" s="232" t="s">
        <v>165</v>
      </c>
      <c r="E397" s="233" t="s">
        <v>1</v>
      </c>
      <c r="F397" s="234" t="s">
        <v>713</v>
      </c>
      <c r="G397" s="231"/>
      <c r="H397" s="235">
        <v>84.599999999999994</v>
      </c>
      <c r="I397" s="236"/>
      <c r="J397" s="231"/>
      <c r="K397" s="231"/>
      <c r="L397" s="237"/>
      <c r="M397" s="268"/>
      <c r="N397" s="269"/>
      <c r="O397" s="269"/>
      <c r="P397" s="269"/>
      <c r="Q397" s="269"/>
      <c r="R397" s="269"/>
      <c r="S397" s="269"/>
      <c r="T397" s="27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165</v>
      </c>
      <c r="AU397" s="241" t="s">
        <v>87</v>
      </c>
      <c r="AV397" s="13" t="s">
        <v>87</v>
      </c>
      <c r="AW397" s="13" t="s">
        <v>33</v>
      </c>
      <c r="AX397" s="13" t="s">
        <v>85</v>
      </c>
      <c r="AY397" s="241" t="s">
        <v>155</v>
      </c>
    </row>
    <row r="398" s="2" customFormat="1" ht="6.96" customHeight="1">
      <c r="A398" s="37"/>
      <c r="B398" s="65"/>
      <c r="C398" s="66"/>
      <c r="D398" s="66"/>
      <c r="E398" s="66"/>
      <c r="F398" s="66"/>
      <c r="G398" s="66"/>
      <c r="H398" s="66"/>
      <c r="I398" s="66"/>
      <c r="J398" s="66"/>
      <c r="K398" s="66"/>
      <c r="L398" s="43"/>
      <c r="M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</row>
  </sheetData>
  <sheetProtection sheet="1" autoFilter="0" formatColumns="0" formatRows="0" objects="1" scenarios="1" spinCount="100000" saltValue="7yI8VLzNecMXP/pv5guxD2ff4JUbiSgBcmGQ9WZKDE5+dOLGXaqsnBQHDxkuYzls3nHAPcVeV/jdZ9qfQEuhGA==" hashValue="0zgsoY4hdNvqRJFGBbBW7q3fDraCsnckIVUL70LJ9MJ5dbFt0z8IZZ5UZlunYGgmhfT+SXIKDOPtCO343l5mhQ==" algorithmName="SHA-512" password="CC35"/>
  <autoFilter ref="C132:K39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714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ROUND((SUM(BE126:BE214)),  2)</f>
        <v>0</v>
      </c>
      <c r="G33" s="37"/>
      <c r="H33" s="37"/>
      <c r="I33" s="154">
        <v>0.20999999999999999</v>
      </c>
      <c r="J33" s="153">
        <f>ROUND(((SUM(BE126:BE214))*I33),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ROUND((SUM(BF126:BF214)),  2)</f>
        <v>0</v>
      </c>
      <c r="G34" s="37"/>
      <c r="H34" s="37"/>
      <c r="I34" s="154">
        <v>0.14999999999999999</v>
      </c>
      <c r="J34" s="153">
        <f>ROUND(((SUM(BF126:BF214))*I34),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ROUND((SUM(BG126:BG214)),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ROUND((SUM(BH126:BH214)),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ROUND((SUM(BI126:BI214)),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002 - Zdravotechnika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125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715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127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128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129</v>
      </c>
      <c r="E102" s="181"/>
      <c r="F102" s="181"/>
      <c r="G102" s="181"/>
      <c r="H102" s="181"/>
      <c r="I102" s="181"/>
      <c r="J102" s="182">
        <f>J145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716</v>
      </c>
      <c r="E103" s="187"/>
      <c r="F103" s="187"/>
      <c r="G103" s="187"/>
      <c r="H103" s="187"/>
      <c r="I103" s="187"/>
      <c r="J103" s="188">
        <f>J146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131</v>
      </c>
      <c r="E104" s="187"/>
      <c r="F104" s="187"/>
      <c r="G104" s="187"/>
      <c r="H104" s="187"/>
      <c r="I104" s="187"/>
      <c r="J104" s="188">
        <f>J158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717</v>
      </c>
      <c r="E105" s="187"/>
      <c r="F105" s="187"/>
      <c r="G105" s="187"/>
      <c r="H105" s="187"/>
      <c r="I105" s="187"/>
      <c r="J105" s="188">
        <f>J167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718</v>
      </c>
      <c r="E106" s="187"/>
      <c r="F106" s="187"/>
      <c r="G106" s="187"/>
      <c r="H106" s="187"/>
      <c r="I106" s="187"/>
      <c r="J106" s="188">
        <f>J181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>Rekostrukce a vybavení odborných učeben na ZŠ Slovenská - stavba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 xml:space="preserve">002 - Zdravotechnika 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Karviná</v>
      </c>
      <c r="G120" s="39"/>
      <c r="H120" s="39"/>
      <c r="I120" s="31" t="s">
        <v>23</v>
      </c>
      <c r="J120" s="78" t="str">
        <f>IF(J12="","",J12)</f>
        <v>27. 2. 2019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25</v>
      </c>
      <c r="D122" s="39"/>
      <c r="E122" s="39"/>
      <c r="F122" s="26" t="str">
        <f>E15</f>
        <v>Statutární město Karviná</v>
      </c>
      <c r="G122" s="39"/>
      <c r="H122" s="39"/>
      <c r="I122" s="31" t="s">
        <v>31</v>
      </c>
      <c r="J122" s="35" t="str">
        <f>E21</f>
        <v>ATRIS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31" t="s">
        <v>34</v>
      </c>
      <c r="J123" s="35" t="str">
        <f>E24</f>
        <v>Barbora Kyšková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141</v>
      </c>
      <c r="D125" s="193" t="s">
        <v>62</v>
      </c>
      <c r="E125" s="193" t="s">
        <v>58</v>
      </c>
      <c r="F125" s="193" t="s">
        <v>59</v>
      </c>
      <c r="G125" s="193" t="s">
        <v>142</v>
      </c>
      <c r="H125" s="193" t="s">
        <v>143</v>
      </c>
      <c r="I125" s="193" t="s">
        <v>144</v>
      </c>
      <c r="J125" s="193" t="s">
        <v>120</v>
      </c>
      <c r="K125" s="194" t="s">
        <v>145</v>
      </c>
      <c r="L125" s="195"/>
      <c r="M125" s="99" t="s">
        <v>1</v>
      </c>
      <c r="N125" s="100" t="s">
        <v>41</v>
      </c>
      <c r="O125" s="100" t="s">
        <v>146</v>
      </c>
      <c r="P125" s="100" t="s">
        <v>147</v>
      </c>
      <c r="Q125" s="100" t="s">
        <v>148</v>
      </c>
      <c r="R125" s="100" t="s">
        <v>149</v>
      </c>
      <c r="S125" s="100" t="s">
        <v>150</v>
      </c>
      <c r="T125" s="101" t="s">
        <v>151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152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P127+P145</f>
        <v>0</v>
      </c>
      <c r="Q126" s="103"/>
      <c r="R126" s="198">
        <f>R127+R145</f>
        <v>0.28783900000000001</v>
      </c>
      <c r="S126" s="103"/>
      <c r="T126" s="199">
        <f>T127+T145</f>
        <v>0.84600000000000009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76</v>
      </c>
      <c r="AU126" s="16" t="s">
        <v>122</v>
      </c>
      <c r="BK126" s="200">
        <f>BK127+BK145</f>
        <v>0</v>
      </c>
    </row>
    <row r="127" s="12" customFormat="1" ht="25.92" customHeight="1">
      <c r="A127" s="12"/>
      <c r="B127" s="201"/>
      <c r="C127" s="202"/>
      <c r="D127" s="203" t="s">
        <v>76</v>
      </c>
      <c r="E127" s="204" t="s">
        <v>153</v>
      </c>
      <c r="F127" s="204" t="s">
        <v>154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P128+P132+P134+P142</f>
        <v>0</v>
      </c>
      <c r="Q127" s="209"/>
      <c r="R127" s="210">
        <f>R128+R132+R134+R142</f>
        <v>0.146754</v>
      </c>
      <c r="S127" s="209"/>
      <c r="T127" s="211">
        <f>T128+T132+T134+T142</f>
        <v>0.48599999999999999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77</v>
      </c>
      <c r="AY127" s="212" t="s">
        <v>155</v>
      </c>
      <c r="BK127" s="214">
        <f>BK128+BK132+BK134+BK142</f>
        <v>0</v>
      </c>
    </row>
    <row r="128" s="12" customFormat="1" ht="22.8" customHeight="1">
      <c r="A128" s="12"/>
      <c r="B128" s="201"/>
      <c r="C128" s="202"/>
      <c r="D128" s="203" t="s">
        <v>76</v>
      </c>
      <c r="E128" s="215" t="s">
        <v>188</v>
      </c>
      <c r="F128" s="215" t="s">
        <v>189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SUM(P129:P131)</f>
        <v>0</v>
      </c>
      <c r="Q128" s="209"/>
      <c r="R128" s="210">
        <f>SUM(R129:R131)</f>
        <v>0.146754</v>
      </c>
      <c r="S128" s="209"/>
      <c r="T128" s="211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85</v>
      </c>
      <c r="AT128" s="213" t="s">
        <v>76</v>
      </c>
      <c r="AU128" s="213" t="s">
        <v>85</v>
      </c>
      <c r="AY128" s="212" t="s">
        <v>155</v>
      </c>
      <c r="BK128" s="214">
        <f>SUM(BK129:BK131)</f>
        <v>0</v>
      </c>
    </row>
    <row r="129" s="2" customFormat="1" ht="21.75" customHeight="1">
      <c r="A129" s="37"/>
      <c r="B129" s="38"/>
      <c r="C129" s="217" t="s">
        <v>85</v>
      </c>
      <c r="D129" s="217" t="s">
        <v>158</v>
      </c>
      <c r="E129" s="218" t="s">
        <v>213</v>
      </c>
      <c r="F129" s="219" t="s">
        <v>214</v>
      </c>
      <c r="G129" s="220" t="s">
        <v>171</v>
      </c>
      <c r="H129" s="221">
        <v>1.8</v>
      </c>
      <c r="I129" s="222"/>
      <c r="J129" s="223">
        <f>ROUND(I129*H129,2)</f>
        <v>0</v>
      </c>
      <c r="K129" s="219" t="s">
        <v>162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0.040000000000000001</v>
      </c>
      <c r="R129" s="226">
        <f>Q129*H129</f>
        <v>0.072000000000000008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87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719</v>
      </c>
    </row>
    <row r="130" s="13" customFormat="1">
      <c r="A130" s="13"/>
      <c r="B130" s="230"/>
      <c r="C130" s="231"/>
      <c r="D130" s="232" t="s">
        <v>165</v>
      </c>
      <c r="E130" s="233" t="s">
        <v>1</v>
      </c>
      <c r="F130" s="234" t="s">
        <v>720</v>
      </c>
      <c r="G130" s="231"/>
      <c r="H130" s="235">
        <v>1.8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165</v>
      </c>
      <c r="AU130" s="241" t="s">
        <v>87</v>
      </c>
      <c r="AV130" s="13" t="s">
        <v>87</v>
      </c>
      <c r="AW130" s="13" t="s">
        <v>33</v>
      </c>
      <c r="AX130" s="13" t="s">
        <v>85</v>
      </c>
      <c r="AY130" s="241" t="s">
        <v>155</v>
      </c>
    </row>
    <row r="131" s="2" customFormat="1">
      <c r="A131" s="37"/>
      <c r="B131" s="38"/>
      <c r="C131" s="217" t="s">
        <v>87</v>
      </c>
      <c r="D131" s="217" t="s">
        <v>158</v>
      </c>
      <c r="E131" s="218" t="s">
        <v>235</v>
      </c>
      <c r="F131" s="219" t="s">
        <v>236</v>
      </c>
      <c r="G131" s="220" t="s">
        <v>171</v>
      </c>
      <c r="H131" s="221">
        <v>1.8</v>
      </c>
      <c r="I131" s="222"/>
      <c r="J131" s="223">
        <f>ROUND(I131*H131,2)</f>
        <v>0</v>
      </c>
      <c r="K131" s="219" t="s">
        <v>162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0.041529999999999997</v>
      </c>
      <c r="R131" s="226">
        <f>Q131*H131</f>
        <v>0.074754000000000001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87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721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207</v>
      </c>
      <c r="F132" s="215" t="s">
        <v>722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P133</f>
        <v>0</v>
      </c>
      <c r="Q132" s="209"/>
      <c r="R132" s="210">
        <f>R133</f>
        <v>0</v>
      </c>
      <c r="S132" s="209"/>
      <c r="T132" s="211">
        <f>T133</f>
        <v>0.48599999999999999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85</v>
      </c>
      <c r="AT132" s="213" t="s">
        <v>76</v>
      </c>
      <c r="AU132" s="213" t="s">
        <v>85</v>
      </c>
      <c r="AY132" s="212" t="s">
        <v>155</v>
      </c>
      <c r="BK132" s="214">
        <f>BK133</f>
        <v>0</v>
      </c>
    </row>
    <row r="133" s="2" customFormat="1">
      <c r="A133" s="37"/>
      <c r="B133" s="38"/>
      <c r="C133" s="217" t="s">
        <v>156</v>
      </c>
      <c r="D133" s="217" t="s">
        <v>158</v>
      </c>
      <c r="E133" s="218" t="s">
        <v>723</v>
      </c>
      <c r="F133" s="219" t="s">
        <v>724</v>
      </c>
      <c r="G133" s="220" t="s">
        <v>180</v>
      </c>
      <c r="H133" s="221">
        <v>6</v>
      </c>
      <c r="I133" s="222"/>
      <c r="J133" s="223">
        <f>ROUND(I133*H133,2)</f>
        <v>0</v>
      </c>
      <c r="K133" s="219" t="s">
        <v>162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0.081000000000000003</v>
      </c>
      <c r="T133" s="227">
        <f>S133*H133</f>
        <v>0.48599999999999999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87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725</v>
      </c>
    </row>
    <row r="134" s="12" customFormat="1" ht="22.8" customHeight="1">
      <c r="A134" s="12"/>
      <c r="B134" s="201"/>
      <c r="C134" s="202"/>
      <c r="D134" s="203" t="s">
        <v>76</v>
      </c>
      <c r="E134" s="215" t="s">
        <v>347</v>
      </c>
      <c r="F134" s="215" t="s">
        <v>348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SUM(P135:P141)</f>
        <v>0</v>
      </c>
      <c r="Q134" s="209"/>
      <c r="R134" s="210">
        <f>SUM(R135:R141)</f>
        <v>0</v>
      </c>
      <c r="S134" s="209"/>
      <c r="T134" s="211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85</v>
      </c>
      <c r="AT134" s="213" t="s">
        <v>76</v>
      </c>
      <c r="AU134" s="213" t="s">
        <v>85</v>
      </c>
      <c r="AY134" s="212" t="s">
        <v>155</v>
      </c>
      <c r="BK134" s="214">
        <f>SUM(BK135:BK141)</f>
        <v>0</v>
      </c>
    </row>
    <row r="135" s="2" customFormat="1">
      <c r="A135" s="37"/>
      <c r="B135" s="38"/>
      <c r="C135" s="217" t="s">
        <v>163</v>
      </c>
      <c r="D135" s="217" t="s">
        <v>158</v>
      </c>
      <c r="E135" s="218" t="s">
        <v>726</v>
      </c>
      <c r="F135" s="219" t="s">
        <v>727</v>
      </c>
      <c r="G135" s="220" t="s">
        <v>161</v>
      </c>
      <c r="H135" s="221">
        <v>0.84599999999999997</v>
      </c>
      <c r="I135" s="222"/>
      <c r="J135" s="223">
        <f>ROUND(I135*H135,2)</f>
        <v>0</v>
      </c>
      <c r="K135" s="219" t="s">
        <v>162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163</v>
      </c>
      <c r="AT135" s="228" t="s">
        <v>158</v>
      </c>
      <c r="AU135" s="228" t="s">
        <v>87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163</v>
      </c>
      <c r="BM135" s="228" t="s">
        <v>728</v>
      </c>
    </row>
    <row r="136" s="2" customFormat="1" ht="33" customHeight="1">
      <c r="A136" s="37"/>
      <c r="B136" s="38"/>
      <c r="C136" s="217" t="s">
        <v>183</v>
      </c>
      <c r="D136" s="217" t="s">
        <v>158</v>
      </c>
      <c r="E136" s="218" t="s">
        <v>354</v>
      </c>
      <c r="F136" s="219" t="s">
        <v>355</v>
      </c>
      <c r="G136" s="220" t="s">
        <v>161</v>
      </c>
      <c r="H136" s="221">
        <v>8.4600000000000009</v>
      </c>
      <c r="I136" s="222"/>
      <c r="J136" s="223">
        <f>ROUND(I136*H136,2)</f>
        <v>0</v>
      </c>
      <c r="K136" s="219" t="s">
        <v>162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87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729</v>
      </c>
    </row>
    <row r="137" s="13" customFormat="1">
      <c r="A137" s="13"/>
      <c r="B137" s="230"/>
      <c r="C137" s="231"/>
      <c r="D137" s="232" t="s">
        <v>165</v>
      </c>
      <c r="E137" s="231"/>
      <c r="F137" s="234" t="s">
        <v>730</v>
      </c>
      <c r="G137" s="231"/>
      <c r="H137" s="235">
        <v>8.4600000000000009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165</v>
      </c>
      <c r="AU137" s="241" t="s">
        <v>87</v>
      </c>
      <c r="AV137" s="13" t="s">
        <v>87</v>
      </c>
      <c r="AW137" s="13" t="s">
        <v>4</v>
      </c>
      <c r="AX137" s="13" t="s">
        <v>85</v>
      </c>
      <c r="AY137" s="241" t="s">
        <v>155</v>
      </c>
    </row>
    <row r="138" s="2" customFormat="1">
      <c r="A138" s="37"/>
      <c r="B138" s="38"/>
      <c r="C138" s="217" t="s">
        <v>188</v>
      </c>
      <c r="D138" s="217" t="s">
        <v>158</v>
      </c>
      <c r="E138" s="218" t="s">
        <v>359</v>
      </c>
      <c r="F138" s="219" t="s">
        <v>360</v>
      </c>
      <c r="G138" s="220" t="s">
        <v>161</v>
      </c>
      <c r="H138" s="221">
        <v>0.84599999999999997</v>
      </c>
      <c r="I138" s="222"/>
      <c r="J138" s="223">
        <f>ROUND(I138*H138,2)</f>
        <v>0</v>
      </c>
      <c r="K138" s="219" t="s">
        <v>162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87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731</v>
      </c>
    </row>
    <row r="139" s="2" customFormat="1">
      <c r="A139" s="37"/>
      <c r="B139" s="38"/>
      <c r="C139" s="217" t="s">
        <v>194</v>
      </c>
      <c r="D139" s="217" t="s">
        <v>158</v>
      </c>
      <c r="E139" s="218" t="s">
        <v>363</v>
      </c>
      <c r="F139" s="219" t="s">
        <v>364</v>
      </c>
      <c r="G139" s="220" t="s">
        <v>161</v>
      </c>
      <c r="H139" s="221">
        <v>16.074000000000002</v>
      </c>
      <c r="I139" s="222"/>
      <c r="J139" s="223">
        <f>ROUND(I139*H139,2)</f>
        <v>0</v>
      </c>
      <c r="K139" s="219" t="s">
        <v>162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163</v>
      </c>
      <c r="AT139" s="228" t="s">
        <v>158</v>
      </c>
      <c r="AU139" s="228" t="s">
        <v>87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163</v>
      </c>
      <c r="BM139" s="228" t="s">
        <v>732</v>
      </c>
    </row>
    <row r="140" s="13" customFormat="1">
      <c r="A140" s="13"/>
      <c r="B140" s="230"/>
      <c r="C140" s="231"/>
      <c r="D140" s="232" t="s">
        <v>165</v>
      </c>
      <c r="E140" s="231"/>
      <c r="F140" s="234" t="s">
        <v>733</v>
      </c>
      <c r="G140" s="231"/>
      <c r="H140" s="235">
        <v>16.074000000000002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165</v>
      </c>
      <c r="AU140" s="241" t="s">
        <v>87</v>
      </c>
      <c r="AV140" s="13" t="s">
        <v>87</v>
      </c>
      <c r="AW140" s="13" t="s">
        <v>4</v>
      </c>
      <c r="AX140" s="13" t="s">
        <v>85</v>
      </c>
      <c r="AY140" s="241" t="s">
        <v>155</v>
      </c>
    </row>
    <row r="141" s="2" customFormat="1">
      <c r="A141" s="37"/>
      <c r="B141" s="38"/>
      <c r="C141" s="217" t="s">
        <v>198</v>
      </c>
      <c r="D141" s="217" t="s">
        <v>158</v>
      </c>
      <c r="E141" s="218" t="s">
        <v>368</v>
      </c>
      <c r="F141" s="219" t="s">
        <v>369</v>
      </c>
      <c r="G141" s="220" t="s">
        <v>161</v>
      </c>
      <c r="H141" s="221">
        <v>0.84599999999999997</v>
      </c>
      <c r="I141" s="222"/>
      <c r="J141" s="223">
        <f>ROUND(I141*H141,2)</f>
        <v>0</v>
      </c>
      <c r="K141" s="219" t="s">
        <v>411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87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734</v>
      </c>
    </row>
    <row r="142" s="12" customFormat="1" ht="22.8" customHeight="1">
      <c r="A142" s="12"/>
      <c r="B142" s="201"/>
      <c r="C142" s="202"/>
      <c r="D142" s="203" t="s">
        <v>76</v>
      </c>
      <c r="E142" s="215" t="s">
        <v>371</v>
      </c>
      <c r="F142" s="215" t="s">
        <v>372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SUM(P143:P144)</f>
        <v>0</v>
      </c>
      <c r="Q142" s="209"/>
      <c r="R142" s="210">
        <f>SUM(R143:R144)</f>
        <v>0</v>
      </c>
      <c r="S142" s="209"/>
      <c r="T142" s="211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85</v>
      </c>
      <c r="AT142" s="213" t="s">
        <v>76</v>
      </c>
      <c r="AU142" s="213" t="s">
        <v>85</v>
      </c>
      <c r="AY142" s="212" t="s">
        <v>155</v>
      </c>
      <c r="BK142" s="214">
        <f>SUM(BK143:BK144)</f>
        <v>0</v>
      </c>
    </row>
    <row r="143" s="2" customFormat="1" ht="16.5" customHeight="1">
      <c r="A143" s="37"/>
      <c r="B143" s="38"/>
      <c r="C143" s="217" t="s">
        <v>207</v>
      </c>
      <c r="D143" s="217" t="s">
        <v>158</v>
      </c>
      <c r="E143" s="218" t="s">
        <v>374</v>
      </c>
      <c r="F143" s="219" t="s">
        <v>375</v>
      </c>
      <c r="G143" s="220" t="s">
        <v>161</v>
      </c>
      <c r="H143" s="221">
        <v>0.20499999999999999</v>
      </c>
      <c r="I143" s="222"/>
      <c r="J143" s="223">
        <f>ROUND(I143*H143,2)</f>
        <v>0</v>
      </c>
      <c r="K143" s="219" t="s">
        <v>162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87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735</v>
      </c>
    </row>
    <row r="144" s="2" customFormat="1">
      <c r="A144" s="37"/>
      <c r="B144" s="38"/>
      <c r="C144" s="217" t="s">
        <v>212</v>
      </c>
      <c r="D144" s="217" t="s">
        <v>158</v>
      </c>
      <c r="E144" s="218" t="s">
        <v>378</v>
      </c>
      <c r="F144" s="219" t="s">
        <v>379</v>
      </c>
      <c r="G144" s="220" t="s">
        <v>161</v>
      </c>
      <c r="H144" s="221">
        <v>0.20499999999999999</v>
      </c>
      <c r="I144" s="222"/>
      <c r="J144" s="223">
        <f>ROUND(I144*H144,2)</f>
        <v>0</v>
      </c>
      <c r="K144" s="219" t="s">
        <v>162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736</v>
      </c>
    </row>
    <row r="145" s="12" customFormat="1" ht="25.92" customHeight="1">
      <c r="A145" s="12"/>
      <c r="B145" s="201"/>
      <c r="C145" s="202"/>
      <c r="D145" s="203" t="s">
        <v>76</v>
      </c>
      <c r="E145" s="204" t="s">
        <v>381</v>
      </c>
      <c r="F145" s="204" t="s">
        <v>382</v>
      </c>
      <c r="G145" s="202"/>
      <c r="H145" s="202"/>
      <c r="I145" s="205"/>
      <c r="J145" s="206">
        <f>BK145</f>
        <v>0</v>
      </c>
      <c r="K145" s="202"/>
      <c r="L145" s="207"/>
      <c r="M145" s="208"/>
      <c r="N145" s="209"/>
      <c r="O145" s="209"/>
      <c r="P145" s="210">
        <f>P146+P158+P167+P181</f>
        <v>0</v>
      </c>
      <c r="Q145" s="209"/>
      <c r="R145" s="210">
        <f>R146+R158+R167+R181</f>
        <v>0.14108500000000002</v>
      </c>
      <c r="S145" s="209"/>
      <c r="T145" s="211">
        <f>T146+T158+T167+T181</f>
        <v>0.36000000000000004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85</v>
      </c>
      <c r="AT145" s="213" t="s">
        <v>76</v>
      </c>
      <c r="AU145" s="213" t="s">
        <v>77</v>
      </c>
      <c r="AY145" s="212" t="s">
        <v>155</v>
      </c>
      <c r="BK145" s="214">
        <f>BK146+BK158+BK167+BK181</f>
        <v>0</v>
      </c>
    </row>
    <row r="146" s="12" customFormat="1" ht="22.8" customHeight="1">
      <c r="A146" s="12"/>
      <c r="B146" s="201"/>
      <c r="C146" s="202"/>
      <c r="D146" s="203" t="s">
        <v>76</v>
      </c>
      <c r="E146" s="215" t="s">
        <v>737</v>
      </c>
      <c r="F146" s="215" t="s">
        <v>738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SUM(P147:P157)</f>
        <v>0</v>
      </c>
      <c r="Q146" s="209"/>
      <c r="R146" s="210">
        <f>SUM(R147:R157)</f>
        <v>0.019570000000000001</v>
      </c>
      <c r="S146" s="209"/>
      <c r="T146" s="211">
        <f>SUM(T147:T157)</f>
        <v>0.060299999999999999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85</v>
      </c>
      <c r="AT146" s="213" t="s">
        <v>76</v>
      </c>
      <c r="AU146" s="213" t="s">
        <v>85</v>
      </c>
      <c r="AY146" s="212" t="s">
        <v>155</v>
      </c>
      <c r="BK146" s="214">
        <f>SUM(BK147:BK157)</f>
        <v>0</v>
      </c>
    </row>
    <row r="147" s="2" customFormat="1" ht="16.5" customHeight="1">
      <c r="A147" s="37"/>
      <c r="B147" s="38"/>
      <c r="C147" s="217" t="s">
        <v>217</v>
      </c>
      <c r="D147" s="217" t="s">
        <v>158</v>
      </c>
      <c r="E147" s="218" t="s">
        <v>739</v>
      </c>
      <c r="F147" s="219" t="s">
        <v>740</v>
      </c>
      <c r="G147" s="220" t="s">
        <v>180</v>
      </c>
      <c r="H147" s="221">
        <v>9</v>
      </c>
      <c r="I147" s="222"/>
      <c r="J147" s="223">
        <f>ROUND(I147*H147,2)</f>
        <v>0</v>
      </c>
      <c r="K147" s="219" t="s">
        <v>411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0.0067000000000000002</v>
      </c>
      <c r="T147" s="227">
        <f>S147*H147</f>
        <v>0.060299999999999999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163</v>
      </c>
      <c r="AT147" s="228" t="s">
        <v>158</v>
      </c>
      <c r="AU147" s="228" t="s">
        <v>87</v>
      </c>
      <c r="AY147" s="16" t="s">
        <v>155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163</v>
      </c>
      <c r="BM147" s="228" t="s">
        <v>741</v>
      </c>
    </row>
    <row r="148" s="2" customFormat="1">
      <c r="A148" s="37"/>
      <c r="B148" s="38"/>
      <c r="C148" s="217" t="s">
        <v>221</v>
      </c>
      <c r="D148" s="217" t="s">
        <v>158</v>
      </c>
      <c r="E148" s="218" t="s">
        <v>742</v>
      </c>
      <c r="F148" s="219" t="s">
        <v>743</v>
      </c>
      <c r="G148" s="220" t="s">
        <v>180</v>
      </c>
      <c r="H148" s="221">
        <v>15</v>
      </c>
      <c r="I148" s="222"/>
      <c r="J148" s="223">
        <f>ROUND(I148*H148,2)</f>
        <v>0</v>
      </c>
      <c r="K148" s="219" t="s">
        <v>162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0.00084999999999999995</v>
      </c>
      <c r="R148" s="226">
        <f>Q148*H148</f>
        <v>0.012749999999999999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163</v>
      </c>
      <c r="AT148" s="228" t="s">
        <v>158</v>
      </c>
      <c r="AU148" s="228" t="s">
        <v>87</v>
      </c>
      <c r="AY148" s="16" t="s">
        <v>155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163</v>
      </c>
      <c r="BM148" s="228" t="s">
        <v>744</v>
      </c>
    </row>
    <row r="149" s="2" customFormat="1">
      <c r="A149" s="37"/>
      <c r="B149" s="38"/>
      <c r="C149" s="217" t="s">
        <v>225</v>
      </c>
      <c r="D149" s="217" t="s">
        <v>158</v>
      </c>
      <c r="E149" s="218" t="s">
        <v>745</v>
      </c>
      <c r="F149" s="219" t="s">
        <v>746</v>
      </c>
      <c r="G149" s="220" t="s">
        <v>747</v>
      </c>
      <c r="H149" s="221">
        <v>4</v>
      </c>
      <c r="I149" s="222"/>
      <c r="J149" s="223">
        <f>ROUND(I149*H149,2)</f>
        <v>0</v>
      </c>
      <c r="K149" s="219" t="s">
        <v>411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0.00025000000000000001</v>
      </c>
      <c r="R149" s="226">
        <f>Q149*H149</f>
        <v>0.001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748</v>
      </c>
    </row>
    <row r="150" s="2" customFormat="1" ht="16.5" customHeight="1">
      <c r="A150" s="37"/>
      <c r="B150" s="38"/>
      <c r="C150" s="217" t="s">
        <v>230</v>
      </c>
      <c r="D150" s="217" t="s">
        <v>158</v>
      </c>
      <c r="E150" s="218" t="s">
        <v>749</v>
      </c>
      <c r="F150" s="219" t="s">
        <v>750</v>
      </c>
      <c r="G150" s="220" t="s">
        <v>345</v>
      </c>
      <c r="H150" s="221">
        <v>2</v>
      </c>
      <c r="I150" s="222"/>
      <c r="J150" s="223">
        <f>ROUND(I150*H150,2)</f>
        <v>0</v>
      </c>
      <c r="K150" s="219" t="s">
        <v>411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0.00021000000000000001</v>
      </c>
      <c r="R150" s="226">
        <f>Q150*H150</f>
        <v>0.00042000000000000002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87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751</v>
      </c>
    </row>
    <row r="151" s="2" customFormat="1">
      <c r="A151" s="37"/>
      <c r="B151" s="38"/>
      <c r="C151" s="217" t="s">
        <v>8</v>
      </c>
      <c r="D151" s="217" t="s">
        <v>158</v>
      </c>
      <c r="E151" s="218" t="s">
        <v>752</v>
      </c>
      <c r="F151" s="219" t="s">
        <v>753</v>
      </c>
      <c r="G151" s="220" t="s">
        <v>180</v>
      </c>
      <c r="H151" s="221">
        <v>15</v>
      </c>
      <c r="I151" s="222"/>
      <c r="J151" s="223">
        <f>ROUND(I151*H151,2)</f>
        <v>0</v>
      </c>
      <c r="K151" s="219" t="s">
        <v>162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0.00035</v>
      </c>
      <c r="R151" s="226">
        <f>Q151*H151</f>
        <v>0.0052500000000000003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163</v>
      </c>
      <c r="AT151" s="228" t="s">
        <v>158</v>
      </c>
      <c r="AU151" s="228" t="s">
        <v>87</v>
      </c>
      <c r="AY151" s="16" t="s">
        <v>155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163</v>
      </c>
      <c r="BM151" s="228" t="s">
        <v>754</v>
      </c>
    </row>
    <row r="152" s="2" customFormat="1" ht="21.75" customHeight="1">
      <c r="A152" s="37"/>
      <c r="B152" s="38"/>
      <c r="C152" s="217" t="s">
        <v>238</v>
      </c>
      <c r="D152" s="217" t="s">
        <v>158</v>
      </c>
      <c r="E152" s="218" t="s">
        <v>755</v>
      </c>
      <c r="F152" s="219" t="s">
        <v>756</v>
      </c>
      <c r="G152" s="220" t="s">
        <v>180</v>
      </c>
      <c r="H152" s="221">
        <v>15</v>
      </c>
      <c r="I152" s="222"/>
      <c r="J152" s="223">
        <f>ROUND(I152*H152,2)</f>
        <v>0</v>
      </c>
      <c r="K152" s="219" t="s">
        <v>162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1.0000000000000001E-05</v>
      </c>
      <c r="R152" s="226">
        <f>Q152*H152</f>
        <v>0.00015000000000000001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87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757</v>
      </c>
    </row>
    <row r="153" s="2" customFormat="1">
      <c r="A153" s="37"/>
      <c r="B153" s="38"/>
      <c r="C153" s="217" t="s">
        <v>243</v>
      </c>
      <c r="D153" s="217" t="s">
        <v>158</v>
      </c>
      <c r="E153" s="218" t="s">
        <v>758</v>
      </c>
      <c r="F153" s="219" t="s">
        <v>759</v>
      </c>
      <c r="G153" s="220" t="s">
        <v>419</v>
      </c>
      <c r="H153" s="267"/>
      <c r="I153" s="222"/>
      <c r="J153" s="223">
        <f>ROUND(I153*H153,2)</f>
        <v>0</v>
      </c>
      <c r="K153" s="219" t="s">
        <v>162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238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238</v>
      </c>
      <c r="BM153" s="228" t="s">
        <v>760</v>
      </c>
    </row>
    <row r="154" s="2" customFormat="1">
      <c r="A154" s="37"/>
      <c r="B154" s="38"/>
      <c r="C154" s="217" t="s">
        <v>248</v>
      </c>
      <c r="D154" s="217" t="s">
        <v>158</v>
      </c>
      <c r="E154" s="218" t="s">
        <v>761</v>
      </c>
      <c r="F154" s="219" t="s">
        <v>762</v>
      </c>
      <c r="G154" s="220" t="s">
        <v>419</v>
      </c>
      <c r="H154" s="267"/>
      <c r="I154" s="222"/>
      <c r="J154" s="223">
        <f>ROUND(I154*H154,2)</f>
        <v>0</v>
      </c>
      <c r="K154" s="219" t="s">
        <v>162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238</v>
      </c>
      <c r="AT154" s="228" t="s">
        <v>158</v>
      </c>
      <c r="AU154" s="228" t="s">
        <v>87</v>
      </c>
      <c r="AY154" s="16" t="s">
        <v>155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238</v>
      </c>
      <c r="BM154" s="228" t="s">
        <v>763</v>
      </c>
    </row>
    <row r="155" s="2" customFormat="1" ht="16.5" customHeight="1">
      <c r="A155" s="37"/>
      <c r="B155" s="38"/>
      <c r="C155" s="217" t="s">
        <v>253</v>
      </c>
      <c r="D155" s="217" t="s">
        <v>158</v>
      </c>
      <c r="E155" s="218" t="s">
        <v>764</v>
      </c>
      <c r="F155" s="219" t="s">
        <v>765</v>
      </c>
      <c r="G155" s="220" t="s">
        <v>458</v>
      </c>
      <c r="H155" s="221">
        <v>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87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766</v>
      </c>
    </row>
    <row r="156" s="2" customFormat="1" ht="16.5" customHeight="1">
      <c r="A156" s="37"/>
      <c r="B156" s="38"/>
      <c r="C156" s="217" t="s">
        <v>258</v>
      </c>
      <c r="D156" s="217" t="s">
        <v>158</v>
      </c>
      <c r="E156" s="218" t="s">
        <v>767</v>
      </c>
      <c r="F156" s="219" t="s">
        <v>768</v>
      </c>
      <c r="G156" s="220" t="s">
        <v>458</v>
      </c>
      <c r="H156" s="221">
        <v>2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163</v>
      </c>
      <c r="AT156" s="228" t="s">
        <v>158</v>
      </c>
      <c r="AU156" s="228" t="s">
        <v>87</v>
      </c>
      <c r="AY156" s="16" t="s">
        <v>155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163</v>
      </c>
      <c r="BM156" s="228" t="s">
        <v>769</v>
      </c>
    </row>
    <row r="157" s="2" customFormat="1" ht="21.75" customHeight="1">
      <c r="A157" s="37"/>
      <c r="B157" s="38"/>
      <c r="C157" s="217" t="s">
        <v>7</v>
      </c>
      <c r="D157" s="217" t="s">
        <v>158</v>
      </c>
      <c r="E157" s="218" t="s">
        <v>770</v>
      </c>
      <c r="F157" s="219" t="s">
        <v>771</v>
      </c>
      <c r="G157" s="220" t="s">
        <v>345</v>
      </c>
      <c r="H157" s="221">
        <v>2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163</v>
      </c>
      <c r="AT157" s="228" t="s">
        <v>158</v>
      </c>
      <c r="AU157" s="228" t="s">
        <v>87</v>
      </c>
      <c r="AY157" s="16" t="s">
        <v>155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163</v>
      </c>
      <c r="BM157" s="228" t="s">
        <v>772</v>
      </c>
    </row>
    <row r="158" s="12" customFormat="1" ht="22.8" customHeight="1">
      <c r="A158" s="12"/>
      <c r="B158" s="201"/>
      <c r="C158" s="202"/>
      <c r="D158" s="203" t="s">
        <v>76</v>
      </c>
      <c r="E158" s="215" t="s">
        <v>425</v>
      </c>
      <c r="F158" s="215" t="s">
        <v>426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SUM(P159:P166)</f>
        <v>0</v>
      </c>
      <c r="Q158" s="209"/>
      <c r="R158" s="210">
        <f>SUM(R159:R166)</f>
        <v>0.000495</v>
      </c>
      <c r="S158" s="209"/>
      <c r="T158" s="211">
        <f>SUM(T159:T166)</f>
        <v>0.064619999999999997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87</v>
      </c>
      <c r="AT158" s="213" t="s">
        <v>76</v>
      </c>
      <c r="AU158" s="213" t="s">
        <v>85</v>
      </c>
      <c r="AY158" s="212" t="s">
        <v>155</v>
      </c>
      <c r="BK158" s="214">
        <f>SUM(BK159:BK166)</f>
        <v>0</v>
      </c>
    </row>
    <row r="159" s="2" customFormat="1" ht="33" customHeight="1">
      <c r="A159" s="37"/>
      <c r="B159" s="38"/>
      <c r="C159" s="217" t="s">
        <v>267</v>
      </c>
      <c r="D159" s="217" t="s">
        <v>158</v>
      </c>
      <c r="E159" s="218" t="s">
        <v>773</v>
      </c>
      <c r="F159" s="219" t="s">
        <v>774</v>
      </c>
      <c r="G159" s="220" t="s">
        <v>180</v>
      </c>
      <c r="H159" s="221">
        <v>9</v>
      </c>
      <c r="I159" s="222"/>
      <c r="J159" s="223">
        <f>ROUND(I159*H159,2)</f>
        <v>0</v>
      </c>
      <c r="K159" s="219" t="s">
        <v>411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0.0071799999999999998</v>
      </c>
      <c r="T159" s="227">
        <f>S159*H159</f>
        <v>0.064619999999999997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238</v>
      </c>
      <c r="AT159" s="228" t="s">
        <v>158</v>
      </c>
      <c r="AU159" s="228" t="s">
        <v>87</v>
      </c>
      <c r="AY159" s="16" t="s">
        <v>155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238</v>
      </c>
      <c r="BM159" s="228" t="s">
        <v>775</v>
      </c>
    </row>
    <row r="160" s="2" customFormat="1">
      <c r="A160" s="37"/>
      <c r="B160" s="38"/>
      <c r="C160" s="217" t="s">
        <v>271</v>
      </c>
      <c r="D160" s="217" t="s">
        <v>158</v>
      </c>
      <c r="E160" s="218" t="s">
        <v>776</v>
      </c>
      <c r="F160" s="219" t="s">
        <v>777</v>
      </c>
      <c r="G160" s="220" t="s">
        <v>180</v>
      </c>
      <c r="H160" s="221">
        <v>15</v>
      </c>
      <c r="I160" s="222"/>
      <c r="J160" s="223">
        <f>ROUND(I160*H160,2)</f>
        <v>0</v>
      </c>
      <c r="K160" s="219" t="s">
        <v>162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238</v>
      </c>
      <c r="AT160" s="228" t="s">
        <v>158</v>
      </c>
      <c r="AU160" s="228" t="s">
        <v>87</v>
      </c>
      <c r="AY160" s="16" t="s">
        <v>155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238</v>
      </c>
      <c r="BM160" s="228" t="s">
        <v>778</v>
      </c>
    </row>
    <row r="161" s="13" customFormat="1">
      <c r="A161" s="13"/>
      <c r="B161" s="230"/>
      <c r="C161" s="231"/>
      <c r="D161" s="232" t="s">
        <v>165</v>
      </c>
      <c r="E161" s="233" t="s">
        <v>1</v>
      </c>
      <c r="F161" s="234" t="s">
        <v>779</v>
      </c>
      <c r="G161" s="231"/>
      <c r="H161" s="235">
        <v>15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165</v>
      </c>
      <c r="AU161" s="241" t="s">
        <v>87</v>
      </c>
      <c r="AV161" s="13" t="s">
        <v>87</v>
      </c>
      <c r="AW161" s="13" t="s">
        <v>33</v>
      </c>
      <c r="AX161" s="13" t="s">
        <v>85</v>
      </c>
      <c r="AY161" s="241" t="s">
        <v>155</v>
      </c>
    </row>
    <row r="162" s="2" customFormat="1" ht="21.75" customHeight="1">
      <c r="A162" s="37"/>
      <c r="B162" s="38"/>
      <c r="C162" s="253" t="s">
        <v>276</v>
      </c>
      <c r="D162" s="253" t="s">
        <v>391</v>
      </c>
      <c r="E162" s="254" t="s">
        <v>780</v>
      </c>
      <c r="F162" s="255" t="s">
        <v>781</v>
      </c>
      <c r="G162" s="256" t="s">
        <v>180</v>
      </c>
      <c r="H162" s="257">
        <v>4.5</v>
      </c>
      <c r="I162" s="258"/>
      <c r="J162" s="259">
        <f>ROUND(I162*H162,2)</f>
        <v>0</v>
      </c>
      <c r="K162" s="255" t="s">
        <v>411</v>
      </c>
      <c r="L162" s="260"/>
      <c r="M162" s="261" t="s">
        <v>1</v>
      </c>
      <c r="N162" s="262" t="s">
        <v>42</v>
      </c>
      <c r="O162" s="90"/>
      <c r="P162" s="226">
        <f>O162*H162</f>
        <v>0</v>
      </c>
      <c r="Q162" s="226">
        <v>4.0000000000000003E-05</v>
      </c>
      <c r="R162" s="226">
        <f>Q162*H162</f>
        <v>0.00018000000000000001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320</v>
      </c>
      <c r="AT162" s="228" t="s">
        <v>391</v>
      </c>
      <c r="AU162" s="228" t="s">
        <v>87</v>
      </c>
      <c r="AY162" s="16" t="s">
        <v>155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238</v>
      </c>
      <c r="BM162" s="228" t="s">
        <v>782</v>
      </c>
    </row>
    <row r="163" s="2" customFormat="1">
      <c r="A163" s="37"/>
      <c r="B163" s="38"/>
      <c r="C163" s="39"/>
      <c r="D163" s="232" t="s">
        <v>396</v>
      </c>
      <c r="E163" s="39"/>
      <c r="F163" s="263" t="s">
        <v>783</v>
      </c>
      <c r="G163" s="39"/>
      <c r="H163" s="39"/>
      <c r="I163" s="264"/>
      <c r="J163" s="39"/>
      <c r="K163" s="39"/>
      <c r="L163" s="43"/>
      <c r="M163" s="265"/>
      <c r="N163" s="26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396</v>
      </c>
      <c r="AU163" s="16" t="s">
        <v>87</v>
      </c>
    </row>
    <row r="164" s="2" customFormat="1" ht="21.75" customHeight="1">
      <c r="A164" s="37"/>
      <c r="B164" s="38"/>
      <c r="C164" s="253" t="s">
        <v>281</v>
      </c>
      <c r="D164" s="253" t="s">
        <v>391</v>
      </c>
      <c r="E164" s="254" t="s">
        <v>784</v>
      </c>
      <c r="F164" s="255" t="s">
        <v>785</v>
      </c>
      <c r="G164" s="256" t="s">
        <v>180</v>
      </c>
      <c r="H164" s="257">
        <v>10.5</v>
      </c>
      <c r="I164" s="258"/>
      <c r="J164" s="259">
        <f>ROUND(I164*H164,2)</f>
        <v>0</v>
      </c>
      <c r="K164" s="255" t="s">
        <v>411</v>
      </c>
      <c r="L164" s="260"/>
      <c r="M164" s="261" t="s">
        <v>1</v>
      </c>
      <c r="N164" s="262" t="s">
        <v>42</v>
      </c>
      <c r="O164" s="90"/>
      <c r="P164" s="226">
        <f>O164*H164</f>
        <v>0</v>
      </c>
      <c r="Q164" s="226">
        <v>3.0000000000000001E-05</v>
      </c>
      <c r="R164" s="226">
        <f>Q164*H164</f>
        <v>0.00031500000000000001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320</v>
      </c>
      <c r="AT164" s="228" t="s">
        <v>391</v>
      </c>
      <c r="AU164" s="228" t="s">
        <v>87</v>
      </c>
      <c r="AY164" s="16" t="s">
        <v>155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238</v>
      </c>
      <c r="BM164" s="228" t="s">
        <v>786</v>
      </c>
    </row>
    <row r="165" s="2" customFormat="1">
      <c r="A165" s="37"/>
      <c r="B165" s="38"/>
      <c r="C165" s="217" t="s">
        <v>286</v>
      </c>
      <c r="D165" s="217" t="s">
        <v>158</v>
      </c>
      <c r="E165" s="218" t="s">
        <v>446</v>
      </c>
      <c r="F165" s="219" t="s">
        <v>447</v>
      </c>
      <c r="G165" s="220" t="s">
        <v>419</v>
      </c>
      <c r="H165" s="267"/>
      <c r="I165" s="222"/>
      <c r="J165" s="223">
        <f>ROUND(I165*H165,2)</f>
        <v>0</v>
      </c>
      <c r="K165" s="219" t="s">
        <v>162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238</v>
      </c>
      <c r="AT165" s="228" t="s">
        <v>158</v>
      </c>
      <c r="AU165" s="228" t="s">
        <v>87</v>
      </c>
      <c r="AY165" s="16" t="s">
        <v>155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238</v>
      </c>
      <c r="BM165" s="228" t="s">
        <v>787</v>
      </c>
    </row>
    <row r="166" s="2" customFormat="1">
      <c r="A166" s="37"/>
      <c r="B166" s="38"/>
      <c r="C166" s="217" t="s">
        <v>291</v>
      </c>
      <c r="D166" s="217" t="s">
        <v>158</v>
      </c>
      <c r="E166" s="218" t="s">
        <v>788</v>
      </c>
      <c r="F166" s="219" t="s">
        <v>789</v>
      </c>
      <c r="G166" s="220" t="s">
        <v>419</v>
      </c>
      <c r="H166" s="267"/>
      <c r="I166" s="222"/>
      <c r="J166" s="223">
        <f>ROUND(I166*H166,2)</f>
        <v>0</v>
      </c>
      <c r="K166" s="219" t="s">
        <v>162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238</v>
      </c>
      <c r="AT166" s="228" t="s">
        <v>158</v>
      </c>
      <c r="AU166" s="228" t="s">
        <v>87</v>
      </c>
      <c r="AY166" s="16" t="s">
        <v>155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238</v>
      </c>
      <c r="BM166" s="228" t="s">
        <v>790</v>
      </c>
    </row>
    <row r="167" s="12" customFormat="1" ht="22.8" customHeight="1">
      <c r="A167" s="12"/>
      <c r="B167" s="201"/>
      <c r="C167" s="202"/>
      <c r="D167" s="203" t="s">
        <v>76</v>
      </c>
      <c r="E167" s="215" t="s">
        <v>791</v>
      </c>
      <c r="F167" s="215" t="s">
        <v>792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SUM(P168:P180)</f>
        <v>0</v>
      </c>
      <c r="Q167" s="209"/>
      <c r="R167" s="210">
        <f>SUM(R168:R180)</f>
        <v>0.033860000000000001</v>
      </c>
      <c r="S167" s="209"/>
      <c r="T167" s="211">
        <f>SUM(T168:T180)</f>
        <v>0.16020000000000001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87</v>
      </c>
      <c r="AT167" s="213" t="s">
        <v>76</v>
      </c>
      <c r="AU167" s="213" t="s">
        <v>85</v>
      </c>
      <c r="AY167" s="212" t="s">
        <v>155</v>
      </c>
      <c r="BK167" s="214">
        <f>SUM(BK168:BK180)</f>
        <v>0</v>
      </c>
    </row>
    <row r="168" s="2" customFormat="1" ht="16.5" customHeight="1">
      <c r="A168" s="37"/>
      <c r="B168" s="38"/>
      <c r="C168" s="217" t="s">
        <v>297</v>
      </c>
      <c r="D168" s="217" t="s">
        <v>158</v>
      </c>
      <c r="E168" s="218" t="s">
        <v>793</v>
      </c>
      <c r="F168" s="219" t="s">
        <v>794</v>
      </c>
      <c r="G168" s="220" t="s">
        <v>180</v>
      </c>
      <c r="H168" s="221">
        <v>6</v>
      </c>
      <c r="I168" s="222"/>
      <c r="J168" s="223">
        <f>ROUND(I168*H168,2)</f>
        <v>0</v>
      </c>
      <c r="K168" s="219" t="s">
        <v>411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0.026700000000000002</v>
      </c>
      <c r="T168" s="227">
        <f>S168*H168</f>
        <v>0.16020000000000001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238</v>
      </c>
      <c r="AT168" s="228" t="s">
        <v>158</v>
      </c>
      <c r="AU168" s="228" t="s">
        <v>87</v>
      </c>
      <c r="AY168" s="16" t="s">
        <v>155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85</v>
      </c>
      <c r="BK168" s="229">
        <f>ROUND(I168*H168,2)</f>
        <v>0</v>
      </c>
      <c r="BL168" s="16" t="s">
        <v>238</v>
      </c>
      <c r="BM168" s="228" t="s">
        <v>795</v>
      </c>
    </row>
    <row r="169" s="2" customFormat="1" ht="21.75" customHeight="1">
      <c r="A169" s="37"/>
      <c r="B169" s="38"/>
      <c r="C169" s="217" t="s">
        <v>304</v>
      </c>
      <c r="D169" s="217" t="s">
        <v>158</v>
      </c>
      <c r="E169" s="218" t="s">
        <v>796</v>
      </c>
      <c r="F169" s="219" t="s">
        <v>797</v>
      </c>
      <c r="G169" s="220" t="s">
        <v>180</v>
      </c>
      <c r="H169" s="221">
        <v>4</v>
      </c>
      <c r="I169" s="222"/>
      <c r="J169" s="223">
        <f>ROUND(I169*H169,2)</f>
        <v>0</v>
      </c>
      <c r="K169" s="219" t="s">
        <v>162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0.0074400000000000004</v>
      </c>
      <c r="R169" s="226">
        <f>Q169*H169</f>
        <v>0.029760000000000002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238</v>
      </c>
      <c r="AT169" s="228" t="s">
        <v>158</v>
      </c>
      <c r="AU169" s="228" t="s">
        <v>87</v>
      </c>
      <c r="AY169" s="16" t="s">
        <v>155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238</v>
      </c>
      <c r="BM169" s="228" t="s">
        <v>798</v>
      </c>
    </row>
    <row r="170" s="2" customFormat="1" ht="16.5" customHeight="1">
      <c r="A170" s="37"/>
      <c r="B170" s="38"/>
      <c r="C170" s="217" t="s">
        <v>310</v>
      </c>
      <c r="D170" s="217" t="s">
        <v>158</v>
      </c>
      <c r="E170" s="218" t="s">
        <v>799</v>
      </c>
      <c r="F170" s="219" t="s">
        <v>800</v>
      </c>
      <c r="G170" s="220" t="s">
        <v>180</v>
      </c>
      <c r="H170" s="221">
        <v>1</v>
      </c>
      <c r="I170" s="222"/>
      <c r="J170" s="223">
        <f>ROUND(I170*H170,2)</f>
        <v>0</v>
      </c>
      <c r="K170" s="219" t="s">
        <v>411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0.0012099999999999999</v>
      </c>
      <c r="R170" s="226">
        <f>Q170*H170</f>
        <v>0.0012099999999999999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238</v>
      </c>
      <c r="AT170" s="228" t="s">
        <v>158</v>
      </c>
      <c r="AU170" s="228" t="s">
        <v>87</v>
      </c>
      <c r="AY170" s="16" t="s">
        <v>155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238</v>
      </c>
      <c r="BM170" s="228" t="s">
        <v>801</v>
      </c>
    </row>
    <row r="171" s="2" customFormat="1" ht="21.75" customHeight="1">
      <c r="A171" s="37"/>
      <c r="B171" s="38"/>
      <c r="C171" s="217" t="s">
        <v>315</v>
      </c>
      <c r="D171" s="217" t="s">
        <v>158</v>
      </c>
      <c r="E171" s="218" t="s">
        <v>802</v>
      </c>
      <c r="F171" s="219" t="s">
        <v>803</v>
      </c>
      <c r="G171" s="220" t="s">
        <v>180</v>
      </c>
      <c r="H171" s="221">
        <v>5</v>
      </c>
      <c r="I171" s="222"/>
      <c r="J171" s="223">
        <f>ROUND(I171*H171,2)</f>
        <v>0</v>
      </c>
      <c r="K171" s="219" t="s">
        <v>411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0.00035</v>
      </c>
      <c r="R171" s="226">
        <f>Q171*H171</f>
        <v>0.00175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238</v>
      </c>
      <c r="AT171" s="228" t="s">
        <v>158</v>
      </c>
      <c r="AU171" s="228" t="s">
        <v>87</v>
      </c>
      <c r="AY171" s="16" t="s">
        <v>155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85</v>
      </c>
      <c r="BK171" s="229">
        <f>ROUND(I171*H171,2)</f>
        <v>0</v>
      </c>
      <c r="BL171" s="16" t="s">
        <v>238</v>
      </c>
      <c r="BM171" s="228" t="s">
        <v>804</v>
      </c>
    </row>
    <row r="172" s="2" customFormat="1" ht="21.75" customHeight="1">
      <c r="A172" s="37"/>
      <c r="B172" s="38"/>
      <c r="C172" s="217" t="s">
        <v>320</v>
      </c>
      <c r="D172" s="217" t="s">
        <v>158</v>
      </c>
      <c r="E172" s="218" t="s">
        <v>805</v>
      </c>
      <c r="F172" s="219" t="s">
        <v>806</v>
      </c>
      <c r="G172" s="220" t="s">
        <v>180</v>
      </c>
      <c r="H172" s="221">
        <v>1</v>
      </c>
      <c r="I172" s="222"/>
      <c r="J172" s="223">
        <f>ROUND(I172*H172,2)</f>
        <v>0</v>
      </c>
      <c r="K172" s="219" t="s">
        <v>411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0.00114</v>
      </c>
      <c r="R172" s="226">
        <f>Q172*H172</f>
        <v>0.00114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238</v>
      </c>
      <c r="AT172" s="228" t="s">
        <v>158</v>
      </c>
      <c r="AU172" s="228" t="s">
        <v>87</v>
      </c>
      <c r="AY172" s="16" t="s">
        <v>155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238</v>
      </c>
      <c r="BM172" s="228" t="s">
        <v>807</v>
      </c>
    </row>
    <row r="173" s="2" customFormat="1" ht="21.75" customHeight="1">
      <c r="A173" s="37"/>
      <c r="B173" s="38"/>
      <c r="C173" s="217" t="s">
        <v>324</v>
      </c>
      <c r="D173" s="217" t="s">
        <v>158</v>
      </c>
      <c r="E173" s="218" t="s">
        <v>808</v>
      </c>
      <c r="F173" s="219" t="s">
        <v>809</v>
      </c>
      <c r="G173" s="220" t="s">
        <v>345</v>
      </c>
      <c r="H173" s="221">
        <v>4</v>
      </c>
      <c r="I173" s="222"/>
      <c r="J173" s="223">
        <f>ROUND(I173*H173,2)</f>
        <v>0</v>
      </c>
      <c r="K173" s="219" t="s">
        <v>411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238</v>
      </c>
      <c r="AT173" s="228" t="s">
        <v>158</v>
      </c>
      <c r="AU173" s="228" t="s">
        <v>87</v>
      </c>
      <c r="AY173" s="16" t="s">
        <v>155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238</v>
      </c>
      <c r="BM173" s="228" t="s">
        <v>810</v>
      </c>
    </row>
    <row r="174" s="2" customFormat="1" ht="21.75" customHeight="1">
      <c r="A174" s="37"/>
      <c r="B174" s="38"/>
      <c r="C174" s="217" t="s">
        <v>330</v>
      </c>
      <c r="D174" s="217" t="s">
        <v>158</v>
      </c>
      <c r="E174" s="218" t="s">
        <v>811</v>
      </c>
      <c r="F174" s="219" t="s">
        <v>812</v>
      </c>
      <c r="G174" s="220" t="s">
        <v>345</v>
      </c>
      <c r="H174" s="221">
        <v>1</v>
      </c>
      <c r="I174" s="222"/>
      <c r="J174" s="223">
        <f>ROUND(I174*H174,2)</f>
        <v>0</v>
      </c>
      <c r="K174" s="219" t="s">
        <v>162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238</v>
      </c>
      <c r="AT174" s="228" t="s">
        <v>158</v>
      </c>
      <c r="AU174" s="228" t="s">
        <v>87</v>
      </c>
      <c r="AY174" s="16" t="s">
        <v>155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238</v>
      </c>
      <c r="BM174" s="228" t="s">
        <v>813</v>
      </c>
    </row>
    <row r="175" s="2" customFormat="1" ht="21.75" customHeight="1">
      <c r="A175" s="37"/>
      <c r="B175" s="38"/>
      <c r="C175" s="217" t="s">
        <v>337</v>
      </c>
      <c r="D175" s="217" t="s">
        <v>158</v>
      </c>
      <c r="E175" s="218" t="s">
        <v>814</v>
      </c>
      <c r="F175" s="219" t="s">
        <v>815</v>
      </c>
      <c r="G175" s="220" t="s">
        <v>180</v>
      </c>
      <c r="H175" s="221">
        <v>13.5</v>
      </c>
      <c r="I175" s="222"/>
      <c r="J175" s="223">
        <f>ROUND(I175*H175,2)</f>
        <v>0</v>
      </c>
      <c r="K175" s="219" t="s">
        <v>162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238</v>
      </c>
      <c r="AT175" s="228" t="s">
        <v>158</v>
      </c>
      <c r="AU175" s="228" t="s">
        <v>87</v>
      </c>
      <c r="AY175" s="16" t="s">
        <v>155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238</v>
      </c>
      <c r="BM175" s="228" t="s">
        <v>816</v>
      </c>
    </row>
    <row r="176" s="2" customFormat="1">
      <c r="A176" s="37"/>
      <c r="B176" s="38"/>
      <c r="C176" s="217" t="s">
        <v>342</v>
      </c>
      <c r="D176" s="217" t="s">
        <v>158</v>
      </c>
      <c r="E176" s="218" t="s">
        <v>817</v>
      </c>
      <c r="F176" s="219" t="s">
        <v>818</v>
      </c>
      <c r="G176" s="220" t="s">
        <v>419</v>
      </c>
      <c r="H176" s="267"/>
      <c r="I176" s="222"/>
      <c r="J176" s="223">
        <f>ROUND(I176*H176,2)</f>
        <v>0</v>
      </c>
      <c r="K176" s="219" t="s">
        <v>162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238</v>
      </c>
      <c r="AT176" s="228" t="s">
        <v>158</v>
      </c>
      <c r="AU176" s="228" t="s">
        <v>87</v>
      </c>
      <c r="AY176" s="16" t="s">
        <v>155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238</v>
      </c>
      <c r="BM176" s="228" t="s">
        <v>819</v>
      </c>
    </row>
    <row r="177" s="2" customFormat="1">
      <c r="A177" s="37"/>
      <c r="B177" s="38"/>
      <c r="C177" s="217" t="s">
        <v>349</v>
      </c>
      <c r="D177" s="217" t="s">
        <v>158</v>
      </c>
      <c r="E177" s="218" t="s">
        <v>820</v>
      </c>
      <c r="F177" s="219" t="s">
        <v>821</v>
      </c>
      <c r="G177" s="220" t="s">
        <v>419</v>
      </c>
      <c r="H177" s="267"/>
      <c r="I177" s="222"/>
      <c r="J177" s="223">
        <f>ROUND(I177*H177,2)</f>
        <v>0</v>
      </c>
      <c r="K177" s="219" t="s">
        <v>162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238</v>
      </c>
      <c r="AT177" s="228" t="s">
        <v>158</v>
      </c>
      <c r="AU177" s="228" t="s">
        <v>87</v>
      </c>
      <c r="AY177" s="16" t="s">
        <v>155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85</v>
      </c>
      <c r="BK177" s="229">
        <f>ROUND(I177*H177,2)</f>
        <v>0</v>
      </c>
      <c r="BL177" s="16" t="s">
        <v>238</v>
      </c>
      <c r="BM177" s="228" t="s">
        <v>822</v>
      </c>
    </row>
    <row r="178" s="2" customFormat="1" ht="21.75" customHeight="1">
      <c r="A178" s="37"/>
      <c r="B178" s="38"/>
      <c r="C178" s="217" t="s">
        <v>353</v>
      </c>
      <c r="D178" s="217" t="s">
        <v>158</v>
      </c>
      <c r="E178" s="218" t="s">
        <v>823</v>
      </c>
      <c r="F178" s="219" t="s">
        <v>824</v>
      </c>
      <c r="G178" s="220" t="s">
        <v>345</v>
      </c>
      <c r="H178" s="221">
        <v>2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238</v>
      </c>
      <c r="AT178" s="228" t="s">
        <v>158</v>
      </c>
      <c r="AU178" s="228" t="s">
        <v>87</v>
      </c>
      <c r="AY178" s="16" t="s">
        <v>155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238</v>
      </c>
      <c r="BM178" s="228" t="s">
        <v>825</v>
      </c>
    </row>
    <row r="179" s="2" customFormat="1">
      <c r="A179" s="37"/>
      <c r="B179" s="38"/>
      <c r="C179" s="217" t="s">
        <v>358</v>
      </c>
      <c r="D179" s="217" t="s">
        <v>158</v>
      </c>
      <c r="E179" s="218" t="s">
        <v>826</v>
      </c>
      <c r="F179" s="219" t="s">
        <v>827</v>
      </c>
      <c r="G179" s="220" t="s">
        <v>345</v>
      </c>
      <c r="H179" s="221">
        <v>1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238</v>
      </c>
      <c r="AT179" s="228" t="s">
        <v>158</v>
      </c>
      <c r="AU179" s="228" t="s">
        <v>87</v>
      </c>
      <c r="AY179" s="16" t="s">
        <v>155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238</v>
      </c>
      <c r="BM179" s="228" t="s">
        <v>828</v>
      </c>
    </row>
    <row r="180" s="2" customFormat="1" ht="16.5" customHeight="1">
      <c r="A180" s="37"/>
      <c r="B180" s="38"/>
      <c r="C180" s="217" t="s">
        <v>362</v>
      </c>
      <c r="D180" s="217" t="s">
        <v>158</v>
      </c>
      <c r="E180" s="218" t="s">
        <v>829</v>
      </c>
      <c r="F180" s="219" t="s">
        <v>830</v>
      </c>
      <c r="G180" s="220" t="s">
        <v>345</v>
      </c>
      <c r="H180" s="221">
        <v>1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238</v>
      </c>
      <c r="AT180" s="228" t="s">
        <v>158</v>
      </c>
      <c r="AU180" s="228" t="s">
        <v>87</v>
      </c>
      <c r="AY180" s="16" t="s">
        <v>155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238</v>
      </c>
      <c r="BM180" s="228" t="s">
        <v>831</v>
      </c>
    </row>
    <row r="181" s="12" customFormat="1" ht="22.8" customHeight="1">
      <c r="A181" s="12"/>
      <c r="B181" s="201"/>
      <c r="C181" s="202"/>
      <c r="D181" s="203" t="s">
        <v>76</v>
      </c>
      <c r="E181" s="215" t="s">
        <v>832</v>
      </c>
      <c r="F181" s="215" t="s">
        <v>833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SUM(P182:P214)</f>
        <v>0</v>
      </c>
      <c r="Q181" s="209"/>
      <c r="R181" s="210">
        <f>SUM(R182:R214)</f>
        <v>0.087160000000000015</v>
      </c>
      <c r="S181" s="209"/>
      <c r="T181" s="211">
        <f>SUM(T182:T214)</f>
        <v>0.074880000000000002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87</v>
      </c>
      <c r="AT181" s="213" t="s">
        <v>76</v>
      </c>
      <c r="AU181" s="213" t="s">
        <v>85</v>
      </c>
      <c r="AY181" s="212" t="s">
        <v>155</v>
      </c>
      <c r="BK181" s="214">
        <f>SUM(BK182:BK214)</f>
        <v>0</v>
      </c>
    </row>
    <row r="182" s="2" customFormat="1">
      <c r="A182" s="37"/>
      <c r="B182" s="38"/>
      <c r="C182" s="217" t="s">
        <v>367</v>
      </c>
      <c r="D182" s="217" t="s">
        <v>158</v>
      </c>
      <c r="E182" s="218" t="s">
        <v>834</v>
      </c>
      <c r="F182" s="219" t="s">
        <v>835</v>
      </c>
      <c r="G182" s="220" t="s">
        <v>458</v>
      </c>
      <c r="H182" s="221">
        <v>1</v>
      </c>
      <c r="I182" s="222"/>
      <c r="J182" s="223">
        <f>ROUND(I182*H182,2)</f>
        <v>0</v>
      </c>
      <c r="K182" s="219" t="s">
        <v>394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0.024119999999999999</v>
      </c>
      <c r="R182" s="226">
        <f>Q182*H182</f>
        <v>0.024119999999999999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238</v>
      </c>
      <c r="AT182" s="228" t="s">
        <v>158</v>
      </c>
      <c r="AU182" s="228" t="s">
        <v>87</v>
      </c>
      <c r="AY182" s="16" t="s">
        <v>155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238</v>
      </c>
      <c r="BM182" s="228" t="s">
        <v>836</v>
      </c>
    </row>
    <row r="183" s="2" customFormat="1" ht="16.5" customHeight="1">
      <c r="A183" s="37"/>
      <c r="B183" s="38"/>
      <c r="C183" s="217" t="s">
        <v>373</v>
      </c>
      <c r="D183" s="217" t="s">
        <v>158</v>
      </c>
      <c r="E183" s="218" t="s">
        <v>837</v>
      </c>
      <c r="F183" s="219" t="s">
        <v>838</v>
      </c>
      <c r="G183" s="220" t="s">
        <v>345</v>
      </c>
      <c r="H183" s="221">
        <v>1</v>
      </c>
      <c r="I183" s="222"/>
      <c r="J183" s="223">
        <f>ROUND(I183*H183,2)</f>
        <v>0</v>
      </c>
      <c r="K183" s="219" t="s">
        <v>411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1.0000000000000001E-05</v>
      </c>
      <c r="R183" s="226">
        <f>Q183*H183</f>
        <v>1.0000000000000001E-05</v>
      </c>
      <c r="S183" s="226">
        <v>0.00010000000000000001</v>
      </c>
      <c r="T183" s="227">
        <f>S183*H183</f>
        <v>0.00010000000000000001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163</v>
      </c>
      <c r="AT183" s="228" t="s">
        <v>158</v>
      </c>
      <c r="AU183" s="228" t="s">
        <v>87</v>
      </c>
      <c r="AY183" s="16" t="s">
        <v>155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163</v>
      </c>
      <c r="BM183" s="228" t="s">
        <v>839</v>
      </c>
    </row>
    <row r="184" s="2" customFormat="1" ht="16.5" customHeight="1">
      <c r="A184" s="37"/>
      <c r="B184" s="38"/>
      <c r="C184" s="253" t="s">
        <v>377</v>
      </c>
      <c r="D184" s="253" t="s">
        <v>391</v>
      </c>
      <c r="E184" s="254" t="s">
        <v>840</v>
      </c>
      <c r="F184" s="255" t="s">
        <v>841</v>
      </c>
      <c r="G184" s="256" t="s">
        <v>345</v>
      </c>
      <c r="H184" s="257">
        <v>1</v>
      </c>
      <c r="I184" s="258"/>
      <c r="J184" s="259">
        <f>ROUND(I184*H184,2)</f>
        <v>0</v>
      </c>
      <c r="K184" s="255" t="s">
        <v>411</v>
      </c>
      <c r="L184" s="260"/>
      <c r="M184" s="261" t="s">
        <v>1</v>
      </c>
      <c r="N184" s="262" t="s">
        <v>42</v>
      </c>
      <c r="O184" s="90"/>
      <c r="P184" s="226">
        <f>O184*H184</f>
        <v>0</v>
      </c>
      <c r="Q184" s="226">
        <v>1.0000000000000001E-05</v>
      </c>
      <c r="R184" s="226">
        <f>Q184*H184</f>
        <v>1.0000000000000001E-05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198</v>
      </c>
      <c r="AT184" s="228" t="s">
        <v>391</v>
      </c>
      <c r="AU184" s="228" t="s">
        <v>87</v>
      </c>
      <c r="AY184" s="16" t="s">
        <v>155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163</v>
      </c>
      <c r="BM184" s="228" t="s">
        <v>842</v>
      </c>
    </row>
    <row r="185" s="2" customFormat="1" ht="16.5" customHeight="1">
      <c r="A185" s="37"/>
      <c r="B185" s="38"/>
      <c r="C185" s="217" t="s">
        <v>385</v>
      </c>
      <c r="D185" s="217" t="s">
        <v>158</v>
      </c>
      <c r="E185" s="218" t="s">
        <v>843</v>
      </c>
      <c r="F185" s="219" t="s">
        <v>844</v>
      </c>
      <c r="G185" s="220" t="s">
        <v>458</v>
      </c>
      <c r="H185" s="221">
        <v>1</v>
      </c>
      <c r="I185" s="222"/>
      <c r="J185" s="223">
        <f>ROUND(I185*H185,2)</f>
        <v>0</v>
      </c>
      <c r="K185" s="219" t="s">
        <v>162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0.019460000000000002</v>
      </c>
      <c r="T185" s="227">
        <f>S185*H185</f>
        <v>0.019460000000000002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238</v>
      </c>
      <c r="AT185" s="228" t="s">
        <v>158</v>
      </c>
      <c r="AU185" s="228" t="s">
        <v>87</v>
      </c>
      <c r="AY185" s="16" t="s">
        <v>155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238</v>
      </c>
      <c r="BM185" s="228" t="s">
        <v>845</v>
      </c>
    </row>
    <row r="186" s="2" customFormat="1">
      <c r="A186" s="37"/>
      <c r="B186" s="38"/>
      <c r="C186" s="217" t="s">
        <v>390</v>
      </c>
      <c r="D186" s="217" t="s">
        <v>158</v>
      </c>
      <c r="E186" s="218" t="s">
        <v>846</v>
      </c>
      <c r="F186" s="219" t="s">
        <v>847</v>
      </c>
      <c r="G186" s="220" t="s">
        <v>458</v>
      </c>
      <c r="H186" s="221">
        <v>1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0.0041900000000000001</v>
      </c>
      <c r="R186" s="226">
        <f>Q186*H186</f>
        <v>0.0041900000000000001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238</v>
      </c>
      <c r="AT186" s="228" t="s">
        <v>158</v>
      </c>
      <c r="AU186" s="228" t="s">
        <v>87</v>
      </c>
      <c r="AY186" s="16" t="s">
        <v>155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238</v>
      </c>
      <c r="BM186" s="228" t="s">
        <v>848</v>
      </c>
    </row>
    <row r="187" s="2" customFormat="1" ht="16.5" customHeight="1">
      <c r="A187" s="37"/>
      <c r="B187" s="38"/>
      <c r="C187" s="253" t="s">
        <v>398</v>
      </c>
      <c r="D187" s="253" t="s">
        <v>391</v>
      </c>
      <c r="E187" s="254" t="s">
        <v>849</v>
      </c>
      <c r="F187" s="255" t="s">
        <v>850</v>
      </c>
      <c r="G187" s="256" t="s">
        <v>345</v>
      </c>
      <c r="H187" s="257">
        <v>1</v>
      </c>
      <c r="I187" s="258"/>
      <c r="J187" s="259">
        <f>ROUND(I187*H187,2)</f>
        <v>0</v>
      </c>
      <c r="K187" s="255" t="s">
        <v>1</v>
      </c>
      <c r="L187" s="260"/>
      <c r="M187" s="261" t="s">
        <v>1</v>
      </c>
      <c r="N187" s="262" t="s">
        <v>42</v>
      </c>
      <c r="O187" s="90"/>
      <c r="P187" s="226">
        <f>O187*H187</f>
        <v>0</v>
      </c>
      <c r="Q187" s="226">
        <v>0.016500000000000001</v>
      </c>
      <c r="R187" s="226">
        <f>Q187*H187</f>
        <v>0.016500000000000001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198</v>
      </c>
      <c r="AT187" s="228" t="s">
        <v>391</v>
      </c>
      <c r="AU187" s="228" t="s">
        <v>87</v>
      </c>
      <c r="AY187" s="16" t="s">
        <v>155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163</v>
      </c>
      <c r="BM187" s="228" t="s">
        <v>851</v>
      </c>
    </row>
    <row r="188" s="2" customFormat="1">
      <c r="A188" s="37"/>
      <c r="B188" s="38"/>
      <c r="C188" s="253" t="s">
        <v>403</v>
      </c>
      <c r="D188" s="253" t="s">
        <v>391</v>
      </c>
      <c r="E188" s="254" t="s">
        <v>852</v>
      </c>
      <c r="F188" s="255" t="s">
        <v>853</v>
      </c>
      <c r="G188" s="256" t="s">
        <v>345</v>
      </c>
      <c r="H188" s="257">
        <v>1</v>
      </c>
      <c r="I188" s="258"/>
      <c r="J188" s="259">
        <f>ROUND(I188*H188,2)</f>
        <v>0</v>
      </c>
      <c r="K188" s="255" t="s">
        <v>1</v>
      </c>
      <c r="L188" s="260"/>
      <c r="M188" s="261" t="s">
        <v>1</v>
      </c>
      <c r="N188" s="262" t="s">
        <v>42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198</v>
      </c>
      <c r="AT188" s="228" t="s">
        <v>391</v>
      </c>
      <c r="AU188" s="228" t="s">
        <v>87</v>
      </c>
      <c r="AY188" s="16" t="s">
        <v>155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163</v>
      </c>
      <c r="BM188" s="228" t="s">
        <v>854</v>
      </c>
    </row>
    <row r="189" s="2" customFormat="1" ht="33" customHeight="1">
      <c r="A189" s="37"/>
      <c r="B189" s="38"/>
      <c r="C189" s="253" t="s">
        <v>408</v>
      </c>
      <c r="D189" s="253" t="s">
        <v>391</v>
      </c>
      <c r="E189" s="254" t="s">
        <v>855</v>
      </c>
      <c r="F189" s="255" t="s">
        <v>856</v>
      </c>
      <c r="G189" s="256" t="s">
        <v>345</v>
      </c>
      <c r="H189" s="257">
        <v>1</v>
      </c>
      <c r="I189" s="258"/>
      <c r="J189" s="259">
        <f>ROUND(I189*H189,2)</f>
        <v>0</v>
      </c>
      <c r="K189" s="255" t="s">
        <v>1</v>
      </c>
      <c r="L189" s="260"/>
      <c r="M189" s="261" t="s">
        <v>1</v>
      </c>
      <c r="N189" s="262" t="s">
        <v>42</v>
      </c>
      <c r="O189" s="90"/>
      <c r="P189" s="226">
        <f>O189*H189</f>
        <v>0</v>
      </c>
      <c r="Q189" s="226">
        <v>0.016500000000000001</v>
      </c>
      <c r="R189" s="226">
        <f>Q189*H189</f>
        <v>0.016500000000000001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198</v>
      </c>
      <c r="AT189" s="228" t="s">
        <v>391</v>
      </c>
      <c r="AU189" s="228" t="s">
        <v>87</v>
      </c>
      <c r="AY189" s="16" t="s">
        <v>155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85</v>
      </c>
      <c r="BK189" s="229">
        <f>ROUND(I189*H189,2)</f>
        <v>0</v>
      </c>
      <c r="BL189" s="16" t="s">
        <v>163</v>
      </c>
      <c r="BM189" s="228" t="s">
        <v>857</v>
      </c>
    </row>
    <row r="190" s="2" customFormat="1" ht="16.5" customHeight="1">
      <c r="A190" s="37"/>
      <c r="B190" s="38"/>
      <c r="C190" s="217" t="s">
        <v>416</v>
      </c>
      <c r="D190" s="217" t="s">
        <v>158</v>
      </c>
      <c r="E190" s="218" t="s">
        <v>858</v>
      </c>
      <c r="F190" s="219" t="s">
        <v>859</v>
      </c>
      <c r="G190" s="220" t="s">
        <v>458</v>
      </c>
      <c r="H190" s="221">
        <v>1</v>
      </c>
      <c r="I190" s="222"/>
      <c r="J190" s="223">
        <f>ROUND(I190*H190,2)</f>
        <v>0</v>
      </c>
      <c r="K190" s="219" t="s">
        <v>411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0.034700000000000002</v>
      </c>
      <c r="T190" s="227">
        <f>S190*H190</f>
        <v>0.034700000000000002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238</v>
      </c>
      <c r="AT190" s="228" t="s">
        <v>158</v>
      </c>
      <c r="AU190" s="228" t="s">
        <v>87</v>
      </c>
      <c r="AY190" s="16" t="s">
        <v>155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238</v>
      </c>
      <c r="BM190" s="228" t="s">
        <v>860</v>
      </c>
    </row>
    <row r="191" s="2" customFormat="1" ht="16.5" customHeight="1">
      <c r="A191" s="37"/>
      <c r="B191" s="38"/>
      <c r="C191" s="217" t="s">
        <v>421</v>
      </c>
      <c r="D191" s="217" t="s">
        <v>158</v>
      </c>
      <c r="E191" s="218" t="s">
        <v>861</v>
      </c>
      <c r="F191" s="219" t="s">
        <v>862</v>
      </c>
      <c r="G191" s="220" t="s">
        <v>458</v>
      </c>
      <c r="H191" s="221">
        <v>1</v>
      </c>
      <c r="I191" s="222"/>
      <c r="J191" s="223">
        <f>ROUND(I191*H191,2)</f>
        <v>0</v>
      </c>
      <c r="K191" s="219" t="s">
        <v>411</v>
      </c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0.017500000000000002</v>
      </c>
      <c r="T191" s="227">
        <f>S191*H191</f>
        <v>0.017500000000000002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238</v>
      </c>
      <c r="AT191" s="228" t="s">
        <v>158</v>
      </c>
      <c r="AU191" s="228" t="s">
        <v>87</v>
      </c>
      <c r="AY191" s="16" t="s">
        <v>155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85</v>
      </c>
      <c r="BK191" s="229">
        <f>ROUND(I191*H191,2)</f>
        <v>0</v>
      </c>
      <c r="BL191" s="16" t="s">
        <v>238</v>
      </c>
      <c r="BM191" s="228" t="s">
        <v>863</v>
      </c>
    </row>
    <row r="192" s="2" customFormat="1">
      <c r="A192" s="37"/>
      <c r="B192" s="38"/>
      <c r="C192" s="217" t="s">
        <v>427</v>
      </c>
      <c r="D192" s="217" t="s">
        <v>158</v>
      </c>
      <c r="E192" s="218" t="s">
        <v>864</v>
      </c>
      <c r="F192" s="219" t="s">
        <v>865</v>
      </c>
      <c r="G192" s="220" t="s">
        <v>458</v>
      </c>
      <c r="H192" s="221">
        <v>1</v>
      </c>
      <c r="I192" s="222"/>
      <c r="J192" s="223">
        <f>ROUND(I192*H192,2)</f>
        <v>0</v>
      </c>
      <c r="K192" s="219" t="s">
        <v>162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0.010659999999999999</v>
      </c>
      <c r="R192" s="226">
        <f>Q192*H192</f>
        <v>0.010659999999999999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238</v>
      </c>
      <c r="AT192" s="228" t="s">
        <v>158</v>
      </c>
      <c r="AU192" s="228" t="s">
        <v>87</v>
      </c>
      <c r="AY192" s="16" t="s">
        <v>155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238</v>
      </c>
      <c r="BM192" s="228" t="s">
        <v>866</v>
      </c>
    </row>
    <row r="193" s="2" customFormat="1" ht="16.5" customHeight="1">
      <c r="A193" s="37"/>
      <c r="B193" s="38"/>
      <c r="C193" s="217" t="s">
        <v>431</v>
      </c>
      <c r="D193" s="217" t="s">
        <v>158</v>
      </c>
      <c r="E193" s="218" t="s">
        <v>867</v>
      </c>
      <c r="F193" s="219" t="s">
        <v>868</v>
      </c>
      <c r="G193" s="220" t="s">
        <v>458</v>
      </c>
      <c r="H193" s="221">
        <v>2</v>
      </c>
      <c r="I193" s="222"/>
      <c r="J193" s="223">
        <f>ROUND(I193*H193,2)</f>
        <v>0</v>
      </c>
      <c r="K193" s="219" t="s">
        <v>162</v>
      </c>
      <c r="L193" s="43"/>
      <c r="M193" s="224" t="s">
        <v>1</v>
      </c>
      <c r="N193" s="225" t="s">
        <v>42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0.00156</v>
      </c>
      <c r="T193" s="227">
        <f>S193*H193</f>
        <v>0.0031199999999999999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238</v>
      </c>
      <c r="AT193" s="228" t="s">
        <v>158</v>
      </c>
      <c r="AU193" s="228" t="s">
        <v>87</v>
      </c>
      <c r="AY193" s="16" t="s">
        <v>155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85</v>
      </c>
      <c r="BK193" s="229">
        <f>ROUND(I193*H193,2)</f>
        <v>0</v>
      </c>
      <c r="BL193" s="16" t="s">
        <v>238</v>
      </c>
      <c r="BM193" s="228" t="s">
        <v>869</v>
      </c>
    </row>
    <row r="194" s="2" customFormat="1" ht="21.75" customHeight="1">
      <c r="A194" s="37"/>
      <c r="B194" s="38"/>
      <c r="C194" s="217" t="s">
        <v>436</v>
      </c>
      <c r="D194" s="217" t="s">
        <v>158</v>
      </c>
      <c r="E194" s="218" t="s">
        <v>870</v>
      </c>
      <c r="F194" s="219" t="s">
        <v>871</v>
      </c>
      <c r="G194" s="220" t="s">
        <v>345</v>
      </c>
      <c r="H194" s="221">
        <v>3</v>
      </c>
      <c r="I194" s="222"/>
      <c r="J194" s="223">
        <f>ROUND(I194*H194,2)</f>
        <v>0</v>
      </c>
      <c r="K194" s="219" t="s">
        <v>411</v>
      </c>
      <c r="L194" s="43"/>
      <c r="M194" s="224" t="s">
        <v>1</v>
      </c>
      <c r="N194" s="225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238</v>
      </c>
      <c r="AT194" s="228" t="s">
        <v>158</v>
      </c>
      <c r="AU194" s="228" t="s">
        <v>87</v>
      </c>
      <c r="AY194" s="16" t="s">
        <v>155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238</v>
      </c>
      <c r="BM194" s="228" t="s">
        <v>872</v>
      </c>
    </row>
    <row r="195" s="13" customFormat="1">
      <c r="A195" s="13"/>
      <c r="B195" s="230"/>
      <c r="C195" s="231"/>
      <c r="D195" s="232" t="s">
        <v>165</v>
      </c>
      <c r="E195" s="233" t="s">
        <v>1</v>
      </c>
      <c r="F195" s="234" t="s">
        <v>873</v>
      </c>
      <c r="G195" s="231"/>
      <c r="H195" s="235">
        <v>3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165</v>
      </c>
      <c r="AU195" s="241" t="s">
        <v>87</v>
      </c>
      <c r="AV195" s="13" t="s">
        <v>87</v>
      </c>
      <c r="AW195" s="13" t="s">
        <v>33</v>
      </c>
      <c r="AX195" s="13" t="s">
        <v>85</v>
      </c>
      <c r="AY195" s="241" t="s">
        <v>155</v>
      </c>
    </row>
    <row r="196" s="2" customFormat="1">
      <c r="A196" s="37"/>
      <c r="B196" s="38"/>
      <c r="C196" s="253" t="s">
        <v>440</v>
      </c>
      <c r="D196" s="253" t="s">
        <v>391</v>
      </c>
      <c r="E196" s="254" t="s">
        <v>874</v>
      </c>
      <c r="F196" s="255" t="s">
        <v>875</v>
      </c>
      <c r="G196" s="256" t="s">
        <v>345</v>
      </c>
      <c r="H196" s="257">
        <v>3</v>
      </c>
      <c r="I196" s="258"/>
      <c r="J196" s="259">
        <f>ROUND(I196*H196,2)</f>
        <v>0</v>
      </c>
      <c r="K196" s="255" t="s">
        <v>1</v>
      </c>
      <c r="L196" s="260"/>
      <c r="M196" s="261" t="s">
        <v>1</v>
      </c>
      <c r="N196" s="262" t="s">
        <v>42</v>
      </c>
      <c r="O196" s="90"/>
      <c r="P196" s="226">
        <f>O196*H196</f>
        <v>0</v>
      </c>
      <c r="Q196" s="226">
        <v>0.0018</v>
      </c>
      <c r="R196" s="226">
        <f>Q196*H196</f>
        <v>0.0054000000000000003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198</v>
      </c>
      <c r="AT196" s="228" t="s">
        <v>391</v>
      </c>
      <c r="AU196" s="228" t="s">
        <v>87</v>
      </c>
      <c r="AY196" s="16" t="s">
        <v>155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85</v>
      </c>
      <c r="BK196" s="229">
        <f>ROUND(I196*H196,2)</f>
        <v>0</v>
      </c>
      <c r="BL196" s="16" t="s">
        <v>163</v>
      </c>
      <c r="BM196" s="228" t="s">
        <v>876</v>
      </c>
    </row>
    <row r="197" s="13" customFormat="1">
      <c r="A197" s="13"/>
      <c r="B197" s="230"/>
      <c r="C197" s="231"/>
      <c r="D197" s="232" t="s">
        <v>165</v>
      </c>
      <c r="E197" s="233" t="s">
        <v>1</v>
      </c>
      <c r="F197" s="234" t="s">
        <v>873</v>
      </c>
      <c r="G197" s="231"/>
      <c r="H197" s="235">
        <v>3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165</v>
      </c>
      <c r="AU197" s="241" t="s">
        <v>87</v>
      </c>
      <c r="AV197" s="13" t="s">
        <v>87</v>
      </c>
      <c r="AW197" s="13" t="s">
        <v>33</v>
      </c>
      <c r="AX197" s="13" t="s">
        <v>85</v>
      </c>
      <c r="AY197" s="241" t="s">
        <v>155</v>
      </c>
    </row>
    <row r="198" s="2" customFormat="1">
      <c r="A198" s="37"/>
      <c r="B198" s="38"/>
      <c r="C198" s="217" t="s">
        <v>445</v>
      </c>
      <c r="D198" s="217" t="s">
        <v>158</v>
      </c>
      <c r="E198" s="218" t="s">
        <v>877</v>
      </c>
      <c r="F198" s="219" t="s">
        <v>878</v>
      </c>
      <c r="G198" s="220" t="s">
        <v>419</v>
      </c>
      <c r="H198" s="267"/>
      <c r="I198" s="222"/>
      <c r="J198" s="223">
        <f>ROUND(I198*H198,2)</f>
        <v>0</v>
      </c>
      <c r="K198" s="219" t="s">
        <v>162</v>
      </c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238</v>
      </c>
      <c r="AT198" s="228" t="s">
        <v>158</v>
      </c>
      <c r="AU198" s="228" t="s">
        <v>87</v>
      </c>
      <c r="AY198" s="16" t="s">
        <v>155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238</v>
      </c>
      <c r="BM198" s="228" t="s">
        <v>879</v>
      </c>
    </row>
    <row r="199" s="2" customFormat="1">
      <c r="A199" s="37"/>
      <c r="B199" s="38"/>
      <c r="C199" s="217" t="s">
        <v>449</v>
      </c>
      <c r="D199" s="217" t="s">
        <v>158</v>
      </c>
      <c r="E199" s="218" t="s">
        <v>880</v>
      </c>
      <c r="F199" s="219" t="s">
        <v>881</v>
      </c>
      <c r="G199" s="220" t="s">
        <v>419</v>
      </c>
      <c r="H199" s="267"/>
      <c r="I199" s="222"/>
      <c r="J199" s="223">
        <f>ROUND(I199*H199,2)</f>
        <v>0</v>
      </c>
      <c r="K199" s="219" t="s">
        <v>162</v>
      </c>
      <c r="L199" s="43"/>
      <c r="M199" s="224" t="s">
        <v>1</v>
      </c>
      <c r="N199" s="225" t="s">
        <v>42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238</v>
      </c>
      <c r="AT199" s="228" t="s">
        <v>158</v>
      </c>
      <c r="AU199" s="228" t="s">
        <v>87</v>
      </c>
      <c r="AY199" s="16" t="s">
        <v>155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85</v>
      </c>
      <c r="BK199" s="229">
        <f>ROUND(I199*H199,2)</f>
        <v>0</v>
      </c>
      <c r="BL199" s="16" t="s">
        <v>238</v>
      </c>
      <c r="BM199" s="228" t="s">
        <v>882</v>
      </c>
    </row>
    <row r="200" s="2" customFormat="1">
      <c r="A200" s="37"/>
      <c r="B200" s="38"/>
      <c r="C200" s="217" t="s">
        <v>455</v>
      </c>
      <c r="D200" s="217" t="s">
        <v>158</v>
      </c>
      <c r="E200" s="218" t="s">
        <v>883</v>
      </c>
      <c r="F200" s="219" t="s">
        <v>884</v>
      </c>
      <c r="G200" s="220" t="s">
        <v>345</v>
      </c>
      <c r="H200" s="221">
        <v>4</v>
      </c>
      <c r="I200" s="222"/>
      <c r="J200" s="223">
        <f>ROUND(I200*H200,2)</f>
        <v>0</v>
      </c>
      <c r="K200" s="219" t="s">
        <v>1</v>
      </c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238</v>
      </c>
      <c r="AT200" s="228" t="s">
        <v>158</v>
      </c>
      <c r="AU200" s="228" t="s">
        <v>87</v>
      </c>
      <c r="AY200" s="16" t="s">
        <v>155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85</v>
      </c>
      <c r="BK200" s="229">
        <f>ROUND(I200*H200,2)</f>
        <v>0</v>
      </c>
      <c r="BL200" s="16" t="s">
        <v>238</v>
      </c>
      <c r="BM200" s="228" t="s">
        <v>885</v>
      </c>
    </row>
    <row r="201" s="2" customFormat="1">
      <c r="A201" s="37"/>
      <c r="B201" s="38"/>
      <c r="C201" s="217" t="s">
        <v>460</v>
      </c>
      <c r="D201" s="217" t="s">
        <v>158</v>
      </c>
      <c r="E201" s="218" t="s">
        <v>886</v>
      </c>
      <c r="F201" s="219" t="s">
        <v>887</v>
      </c>
      <c r="G201" s="220" t="s">
        <v>345</v>
      </c>
      <c r="H201" s="221">
        <v>1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238</v>
      </c>
      <c r="AT201" s="228" t="s">
        <v>158</v>
      </c>
      <c r="AU201" s="228" t="s">
        <v>87</v>
      </c>
      <c r="AY201" s="16" t="s">
        <v>155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85</v>
      </c>
      <c r="BK201" s="229">
        <f>ROUND(I201*H201,2)</f>
        <v>0</v>
      </c>
      <c r="BL201" s="16" t="s">
        <v>238</v>
      </c>
      <c r="BM201" s="228" t="s">
        <v>888</v>
      </c>
    </row>
    <row r="202" s="2" customFormat="1">
      <c r="A202" s="37"/>
      <c r="B202" s="38"/>
      <c r="C202" s="217" t="s">
        <v>465</v>
      </c>
      <c r="D202" s="217" t="s">
        <v>158</v>
      </c>
      <c r="E202" s="218" t="s">
        <v>889</v>
      </c>
      <c r="F202" s="219" t="s">
        <v>890</v>
      </c>
      <c r="G202" s="220" t="s">
        <v>345</v>
      </c>
      <c r="H202" s="221">
        <v>1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238</v>
      </c>
      <c r="AT202" s="228" t="s">
        <v>158</v>
      </c>
      <c r="AU202" s="228" t="s">
        <v>87</v>
      </c>
      <c r="AY202" s="16" t="s">
        <v>155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85</v>
      </c>
      <c r="BK202" s="229">
        <f>ROUND(I202*H202,2)</f>
        <v>0</v>
      </c>
      <c r="BL202" s="16" t="s">
        <v>238</v>
      </c>
      <c r="BM202" s="228" t="s">
        <v>891</v>
      </c>
    </row>
    <row r="203" s="2" customFormat="1" ht="33" customHeight="1">
      <c r="A203" s="37"/>
      <c r="B203" s="38"/>
      <c r="C203" s="217" t="s">
        <v>469</v>
      </c>
      <c r="D203" s="217" t="s">
        <v>158</v>
      </c>
      <c r="E203" s="218" t="s">
        <v>892</v>
      </c>
      <c r="F203" s="219" t="s">
        <v>893</v>
      </c>
      <c r="G203" s="220" t="s">
        <v>345</v>
      </c>
      <c r="H203" s="221">
        <v>1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42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238</v>
      </c>
      <c r="AT203" s="228" t="s">
        <v>158</v>
      </c>
      <c r="AU203" s="228" t="s">
        <v>87</v>
      </c>
      <c r="AY203" s="16" t="s">
        <v>155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85</v>
      </c>
      <c r="BK203" s="229">
        <f>ROUND(I203*H203,2)</f>
        <v>0</v>
      </c>
      <c r="BL203" s="16" t="s">
        <v>238</v>
      </c>
      <c r="BM203" s="228" t="s">
        <v>894</v>
      </c>
    </row>
    <row r="204" s="2" customFormat="1">
      <c r="A204" s="37"/>
      <c r="B204" s="38"/>
      <c r="C204" s="217" t="s">
        <v>475</v>
      </c>
      <c r="D204" s="217" t="s">
        <v>158</v>
      </c>
      <c r="E204" s="218" t="s">
        <v>895</v>
      </c>
      <c r="F204" s="219" t="s">
        <v>896</v>
      </c>
      <c r="G204" s="220" t="s">
        <v>345</v>
      </c>
      <c r="H204" s="221">
        <v>1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42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238</v>
      </c>
      <c r="AT204" s="228" t="s">
        <v>158</v>
      </c>
      <c r="AU204" s="228" t="s">
        <v>87</v>
      </c>
      <c r="AY204" s="16" t="s">
        <v>155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85</v>
      </c>
      <c r="BK204" s="229">
        <f>ROUND(I204*H204,2)</f>
        <v>0</v>
      </c>
      <c r="BL204" s="16" t="s">
        <v>238</v>
      </c>
      <c r="BM204" s="228" t="s">
        <v>897</v>
      </c>
    </row>
    <row r="205" s="2" customFormat="1" ht="33" customHeight="1">
      <c r="A205" s="37"/>
      <c r="B205" s="38"/>
      <c r="C205" s="217" t="s">
        <v>480</v>
      </c>
      <c r="D205" s="217" t="s">
        <v>158</v>
      </c>
      <c r="E205" s="218" t="s">
        <v>898</v>
      </c>
      <c r="F205" s="219" t="s">
        <v>899</v>
      </c>
      <c r="G205" s="220" t="s">
        <v>345</v>
      </c>
      <c r="H205" s="221">
        <v>1</v>
      </c>
      <c r="I205" s="222"/>
      <c r="J205" s="223">
        <f>ROUND(I205*H205,2)</f>
        <v>0</v>
      </c>
      <c r="K205" s="219" t="s">
        <v>1</v>
      </c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238</v>
      </c>
      <c r="AT205" s="228" t="s">
        <v>158</v>
      </c>
      <c r="AU205" s="228" t="s">
        <v>87</v>
      </c>
      <c r="AY205" s="16" t="s">
        <v>155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238</v>
      </c>
      <c r="BM205" s="228" t="s">
        <v>900</v>
      </c>
    </row>
    <row r="206" s="2" customFormat="1" ht="33" customHeight="1">
      <c r="A206" s="37"/>
      <c r="B206" s="38"/>
      <c r="C206" s="217" t="s">
        <v>485</v>
      </c>
      <c r="D206" s="217" t="s">
        <v>158</v>
      </c>
      <c r="E206" s="218" t="s">
        <v>901</v>
      </c>
      <c r="F206" s="219" t="s">
        <v>902</v>
      </c>
      <c r="G206" s="220" t="s">
        <v>345</v>
      </c>
      <c r="H206" s="221">
        <v>1</v>
      </c>
      <c r="I206" s="222"/>
      <c r="J206" s="223">
        <f>ROUND(I206*H206,2)</f>
        <v>0</v>
      </c>
      <c r="K206" s="219" t="s">
        <v>1</v>
      </c>
      <c r="L206" s="43"/>
      <c r="M206" s="224" t="s">
        <v>1</v>
      </c>
      <c r="N206" s="225" t="s">
        <v>42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238</v>
      </c>
      <c r="AT206" s="228" t="s">
        <v>158</v>
      </c>
      <c r="AU206" s="228" t="s">
        <v>87</v>
      </c>
      <c r="AY206" s="16" t="s">
        <v>155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85</v>
      </c>
      <c r="BK206" s="229">
        <f>ROUND(I206*H206,2)</f>
        <v>0</v>
      </c>
      <c r="BL206" s="16" t="s">
        <v>238</v>
      </c>
      <c r="BM206" s="228" t="s">
        <v>903</v>
      </c>
    </row>
    <row r="207" s="2" customFormat="1">
      <c r="A207" s="37"/>
      <c r="B207" s="38"/>
      <c r="C207" s="217" t="s">
        <v>490</v>
      </c>
      <c r="D207" s="217" t="s">
        <v>158</v>
      </c>
      <c r="E207" s="218" t="s">
        <v>904</v>
      </c>
      <c r="F207" s="219" t="s">
        <v>905</v>
      </c>
      <c r="G207" s="220" t="s">
        <v>345</v>
      </c>
      <c r="H207" s="221">
        <v>1</v>
      </c>
      <c r="I207" s="222"/>
      <c r="J207" s="223">
        <f>ROUND(I207*H207,2)</f>
        <v>0</v>
      </c>
      <c r="K207" s="219" t="s">
        <v>1</v>
      </c>
      <c r="L207" s="43"/>
      <c r="M207" s="224" t="s">
        <v>1</v>
      </c>
      <c r="N207" s="225" t="s">
        <v>42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238</v>
      </c>
      <c r="AT207" s="228" t="s">
        <v>158</v>
      </c>
      <c r="AU207" s="228" t="s">
        <v>87</v>
      </c>
      <c r="AY207" s="16" t="s">
        <v>155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85</v>
      </c>
      <c r="BK207" s="229">
        <f>ROUND(I207*H207,2)</f>
        <v>0</v>
      </c>
      <c r="BL207" s="16" t="s">
        <v>238</v>
      </c>
      <c r="BM207" s="228" t="s">
        <v>906</v>
      </c>
    </row>
    <row r="208" s="2" customFormat="1">
      <c r="A208" s="37"/>
      <c r="B208" s="38"/>
      <c r="C208" s="217" t="s">
        <v>494</v>
      </c>
      <c r="D208" s="217" t="s">
        <v>158</v>
      </c>
      <c r="E208" s="218" t="s">
        <v>907</v>
      </c>
      <c r="F208" s="219" t="s">
        <v>908</v>
      </c>
      <c r="G208" s="220" t="s">
        <v>345</v>
      </c>
      <c r="H208" s="221">
        <v>4</v>
      </c>
      <c r="I208" s="222"/>
      <c r="J208" s="223">
        <f>ROUND(I208*H208,2)</f>
        <v>0</v>
      </c>
      <c r="K208" s="219" t="s">
        <v>1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238</v>
      </c>
      <c r="AT208" s="228" t="s">
        <v>158</v>
      </c>
      <c r="AU208" s="228" t="s">
        <v>87</v>
      </c>
      <c r="AY208" s="16" t="s">
        <v>155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85</v>
      </c>
      <c r="BK208" s="229">
        <f>ROUND(I208*H208,2)</f>
        <v>0</v>
      </c>
      <c r="BL208" s="16" t="s">
        <v>238</v>
      </c>
      <c r="BM208" s="228" t="s">
        <v>909</v>
      </c>
    </row>
    <row r="209" s="2" customFormat="1">
      <c r="A209" s="37"/>
      <c r="B209" s="38"/>
      <c r="C209" s="217" t="s">
        <v>498</v>
      </c>
      <c r="D209" s="217" t="s">
        <v>158</v>
      </c>
      <c r="E209" s="218" t="s">
        <v>910</v>
      </c>
      <c r="F209" s="219" t="s">
        <v>911</v>
      </c>
      <c r="G209" s="220" t="s">
        <v>345</v>
      </c>
      <c r="H209" s="221">
        <v>1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238</v>
      </c>
      <c r="AT209" s="228" t="s">
        <v>158</v>
      </c>
      <c r="AU209" s="228" t="s">
        <v>87</v>
      </c>
      <c r="AY209" s="16" t="s">
        <v>155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238</v>
      </c>
      <c r="BM209" s="228" t="s">
        <v>912</v>
      </c>
    </row>
    <row r="210" s="2" customFormat="1">
      <c r="A210" s="37"/>
      <c r="B210" s="38"/>
      <c r="C210" s="217" t="s">
        <v>502</v>
      </c>
      <c r="D210" s="217" t="s">
        <v>158</v>
      </c>
      <c r="E210" s="218" t="s">
        <v>913</v>
      </c>
      <c r="F210" s="219" t="s">
        <v>914</v>
      </c>
      <c r="G210" s="220" t="s">
        <v>345</v>
      </c>
      <c r="H210" s="221">
        <v>1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163</v>
      </c>
      <c r="AT210" s="228" t="s">
        <v>158</v>
      </c>
      <c r="AU210" s="228" t="s">
        <v>87</v>
      </c>
      <c r="AY210" s="16" t="s">
        <v>155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85</v>
      </c>
      <c r="BK210" s="229">
        <f>ROUND(I210*H210,2)</f>
        <v>0</v>
      </c>
      <c r="BL210" s="16" t="s">
        <v>163</v>
      </c>
      <c r="BM210" s="228" t="s">
        <v>915</v>
      </c>
    </row>
    <row r="211" s="2" customFormat="1" ht="16.5" customHeight="1">
      <c r="A211" s="37"/>
      <c r="B211" s="38"/>
      <c r="C211" s="217" t="s">
        <v>510</v>
      </c>
      <c r="D211" s="217" t="s">
        <v>158</v>
      </c>
      <c r="E211" s="218" t="s">
        <v>916</v>
      </c>
      <c r="F211" s="219" t="s">
        <v>917</v>
      </c>
      <c r="G211" s="220" t="s">
        <v>345</v>
      </c>
      <c r="H211" s="221">
        <v>1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42</v>
      </c>
      <c r="O211" s="90"/>
      <c r="P211" s="226">
        <f>O211*H211</f>
        <v>0</v>
      </c>
      <c r="Q211" s="226">
        <v>9.0000000000000006E-05</v>
      </c>
      <c r="R211" s="226">
        <f>Q211*H211</f>
        <v>9.0000000000000006E-05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163</v>
      </c>
      <c r="AT211" s="228" t="s">
        <v>158</v>
      </c>
      <c r="AU211" s="228" t="s">
        <v>87</v>
      </c>
      <c r="AY211" s="16" t="s">
        <v>155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85</v>
      </c>
      <c r="BK211" s="229">
        <f>ROUND(I211*H211,2)</f>
        <v>0</v>
      </c>
      <c r="BL211" s="16" t="s">
        <v>163</v>
      </c>
      <c r="BM211" s="228" t="s">
        <v>918</v>
      </c>
    </row>
    <row r="212" s="2" customFormat="1" ht="16.5" customHeight="1">
      <c r="A212" s="37"/>
      <c r="B212" s="38"/>
      <c r="C212" s="217" t="s">
        <v>515</v>
      </c>
      <c r="D212" s="217" t="s">
        <v>158</v>
      </c>
      <c r="E212" s="218" t="s">
        <v>919</v>
      </c>
      <c r="F212" s="219" t="s">
        <v>920</v>
      </c>
      <c r="G212" s="220" t="s">
        <v>345</v>
      </c>
      <c r="H212" s="221">
        <v>1</v>
      </c>
      <c r="I212" s="222"/>
      <c r="J212" s="223">
        <f>ROUND(I212*H212,2)</f>
        <v>0</v>
      </c>
      <c r="K212" s="219" t="s">
        <v>1</v>
      </c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9.0000000000000006E-05</v>
      </c>
      <c r="R212" s="226">
        <f>Q212*H212</f>
        <v>9.0000000000000006E-05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163</v>
      </c>
      <c r="AT212" s="228" t="s">
        <v>158</v>
      </c>
      <c r="AU212" s="228" t="s">
        <v>87</v>
      </c>
      <c r="AY212" s="16" t="s">
        <v>155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85</v>
      </c>
      <c r="BK212" s="229">
        <f>ROUND(I212*H212,2)</f>
        <v>0</v>
      </c>
      <c r="BL212" s="16" t="s">
        <v>163</v>
      </c>
      <c r="BM212" s="228" t="s">
        <v>921</v>
      </c>
    </row>
    <row r="213" s="2" customFormat="1" ht="16.5" customHeight="1">
      <c r="A213" s="37"/>
      <c r="B213" s="38"/>
      <c r="C213" s="217" t="s">
        <v>519</v>
      </c>
      <c r="D213" s="217" t="s">
        <v>158</v>
      </c>
      <c r="E213" s="218" t="s">
        <v>922</v>
      </c>
      <c r="F213" s="219" t="s">
        <v>923</v>
      </c>
      <c r="G213" s="220" t="s">
        <v>345</v>
      </c>
      <c r="H213" s="221">
        <v>1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9.0000000000000006E-05</v>
      </c>
      <c r="R213" s="226">
        <f>Q213*H213</f>
        <v>9.0000000000000006E-05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163</v>
      </c>
      <c r="AT213" s="228" t="s">
        <v>158</v>
      </c>
      <c r="AU213" s="228" t="s">
        <v>87</v>
      </c>
      <c r="AY213" s="16" t="s">
        <v>155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163</v>
      </c>
      <c r="BM213" s="228" t="s">
        <v>924</v>
      </c>
    </row>
    <row r="214" s="2" customFormat="1">
      <c r="A214" s="37"/>
      <c r="B214" s="38"/>
      <c r="C214" s="217" t="s">
        <v>525</v>
      </c>
      <c r="D214" s="217" t="s">
        <v>158</v>
      </c>
      <c r="E214" s="218" t="s">
        <v>925</v>
      </c>
      <c r="F214" s="219" t="s">
        <v>926</v>
      </c>
      <c r="G214" s="220" t="s">
        <v>458</v>
      </c>
      <c r="H214" s="221">
        <v>1</v>
      </c>
      <c r="I214" s="222"/>
      <c r="J214" s="223">
        <f>ROUND(I214*H214,2)</f>
        <v>0</v>
      </c>
      <c r="K214" s="219" t="s">
        <v>1</v>
      </c>
      <c r="L214" s="43"/>
      <c r="M214" s="271" t="s">
        <v>1</v>
      </c>
      <c r="N214" s="272" t="s">
        <v>42</v>
      </c>
      <c r="O214" s="273"/>
      <c r="P214" s="274">
        <f>O214*H214</f>
        <v>0</v>
      </c>
      <c r="Q214" s="274">
        <v>0.0094999999999999998</v>
      </c>
      <c r="R214" s="274">
        <f>Q214*H214</f>
        <v>0.0094999999999999998</v>
      </c>
      <c r="S214" s="274">
        <v>0</v>
      </c>
      <c r="T214" s="27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238</v>
      </c>
      <c r="AT214" s="228" t="s">
        <v>158</v>
      </c>
      <c r="AU214" s="228" t="s">
        <v>87</v>
      </c>
      <c r="AY214" s="16" t="s">
        <v>155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85</v>
      </c>
      <c r="BK214" s="229">
        <f>ROUND(I214*H214,2)</f>
        <v>0</v>
      </c>
      <c r="BL214" s="16" t="s">
        <v>238</v>
      </c>
      <c r="BM214" s="228" t="s">
        <v>927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EgKuy6l44kC8V5eBAbBBOaKriDkoeU5OQQmDQxYi8Koa7l7141im9fpYMP7jek3WBhw8PgfCKg0vmIqjkkPt3A==" hashValue="39lSaJaPsHSGCeL+gnU2HhHBsPxe8Po1x2OWlWYLomjeEPnxuG7SIdpgmg5YVWtnLt+/biXbCEnF9E+H62gNfw==" algorithmName="SHA-512" password="CC35"/>
  <autoFilter ref="C125:K2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928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ROUND((SUM(BE122:BE237)),  2)</f>
        <v>0</v>
      </c>
      <c r="G33" s="37"/>
      <c r="H33" s="37"/>
      <c r="I33" s="154">
        <v>0.20999999999999999</v>
      </c>
      <c r="J33" s="153">
        <f>ROUND(((SUM(BE122:BE237))*I33),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ROUND((SUM(BF122:BF237)),  2)</f>
        <v>0</v>
      </c>
      <c r="G34" s="37"/>
      <c r="H34" s="37"/>
      <c r="I34" s="154">
        <v>0.14999999999999999</v>
      </c>
      <c r="J34" s="153">
        <f>ROUND(((SUM(BF122:BF237))*I34),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ROUND((SUM(BG122:BG237)),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ROUND((SUM(BH122:BH237)),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ROUND((SUM(BI122:BI237)),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003 -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930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931</v>
      </c>
      <c r="E98" s="181"/>
      <c r="F98" s="181"/>
      <c r="G98" s="181"/>
      <c r="H98" s="181"/>
      <c r="I98" s="181"/>
      <c r="J98" s="182">
        <f>J165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932</v>
      </c>
      <c r="E99" s="181"/>
      <c r="F99" s="181"/>
      <c r="G99" s="181"/>
      <c r="H99" s="181"/>
      <c r="I99" s="181"/>
      <c r="J99" s="182">
        <f>J168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933</v>
      </c>
      <c r="E100" s="181"/>
      <c r="F100" s="181"/>
      <c r="G100" s="181"/>
      <c r="H100" s="181"/>
      <c r="I100" s="181"/>
      <c r="J100" s="182">
        <f>J177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934</v>
      </c>
      <c r="E101" s="181"/>
      <c r="F101" s="181"/>
      <c r="G101" s="181"/>
      <c r="H101" s="181"/>
      <c r="I101" s="181"/>
      <c r="J101" s="182">
        <f>J221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935</v>
      </c>
      <c r="E102" s="181"/>
      <c r="F102" s="181"/>
      <c r="G102" s="181"/>
      <c r="H102" s="181"/>
      <c r="I102" s="181"/>
      <c r="J102" s="182">
        <f>J228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Rekostrukce a vybavení odborných učeben na ZŠ Slovenská - stavba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003 - Elektroinstalace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</v>
      </c>
      <c r="G116" s="39"/>
      <c r="H116" s="39"/>
      <c r="I116" s="31" t="s">
        <v>23</v>
      </c>
      <c r="J116" s="78" t="str">
        <f>IF(J12="","",J12)</f>
        <v>27. 2. 2019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31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141</v>
      </c>
      <c r="D121" s="193" t="s">
        <v>62</v>
      </c>
      <c r="E121" s="193" t="s">
        <v>58</v>
      </c>
      <c r="F121" s="193" t="s">
        <v>59</v>
      </c>
      <c r="G121" s="193" t="s">
        <v>142</v>
      </c>
      <c r="H121" s="193" t="s">
        <v>143</v>
      </c>
      <c r="I121" s="193" t="s">
        <v>144</v>
      </c>
      <c r="J121" s="193" t="s">
        <v>120</v>
      </c>
      <c r="K121" s="194" t="s">
        <v>145</v>
      </c>
      <c r="L121" s="195"/>
      <c r="M121" s="99" t="s">
        <v>1</v>
      </c>
      <c r="N121" s="100" t="s">
        <v>41</v>
      </c>
      <c r="O121" s="100" t="s">
        <v>146</v>
      </c>
      <c r="P121" s="100" t="s">
        <v>147</v>
      </c>
      <c r="Q121" s="100" t="s">
        <v>148</v>
      </c>
      <c r="R121" s="100" t="s">
        <v>149</v>
      </c>
      <c r="S121" s="100" t="s">
        <v>150</v>
      </c>
      <c r="T121" s="101" t="s">
        <v>151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152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P123+P165+P168+P177+P221+P228</f>
        <v>0</v>
      </c>
      <c r="Q122" s="103"/>
      <c r="R122" s="198">
        <f>R123+R165+R168+R177+R221+R228</f>
        <v>0</v>
      </c>
      <c r="S122" s="103"/>
      <c r="T122" s="199">
        <f>T123+T165+T168+T177+T221+T228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00">
        <f>BK123+BK165+BK168+BK177+BK221+BK228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936</v>
      </c>
      <c r="F123" s="204" t="s">
        <v>937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SUM(P124:P164)</f>
        <v>0</v>
      </c>
      <c r="Q123" s="209"/>
      <c r="R123" s="210">
        <f>SUM(R124:R164)</f>
        <v>0</v>
      </c>
      <c r="S123" s="209"/>
      <c r="T123" s="211">
        <f>SUM(T124:T164)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85</v>
      </c>
      <c r="AT123" s="213" t="s">
        <v>76</v>
      </c>
      <c r="AU123" s="213" t="s">
        <v>77</v>
      </c>
      <c r="AY123" s="212" t="s">
        <v>155</v>
      </c>
      <c r="BK123" s="214">
        <f>SUM(BK124:BK164)</f>
        <v>0</v>
      </c>
    </row>
    <row r="124" s="2" customFormat="1" ht="16.5" customHeight="1">
      <c r="A124" s="37"/>
      <c r="B124" s="38"/>
      <c r="C124" s="217" t="s">
        <v>85</v>
      </c>
      <c r="D124" s="217" t="s">
        <v>158</v>
      </c>
      <c r="E124" s="218" t="s">
        <v>938</v>
      </c>
      <c r="F124" s="219" t="s">
        <v>939</v>
      </c>
      <c r="G124" s="220" t="s">
        <v>180</v>
      </c>
      <c r="H124" s="221">
        <v>6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163</v>
      </c>
      <c r="AT124" s="228" t="s">
        <v>158</v>
      </c>
      <c r="AU124" s="228" t="s">
        <v>85</v>
      </c>
      <c r="AY124" s="16" t="s">
        <v>155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163</v>
      </c>
      <c r="BM124" s="228" t="s">
        <v>87</v>
      </c>
    </row>
    <row r="125" s="2" customFormat="1" ht="16.5" customHeight="1">
      <c r="A125" s="37"/>
      <c r="B125" s="38"/>
      <c r="C125" s="217" t="s">
        <v>87</v>
      </c>
      <c r="D125" s="217" t="s">
        <v>158</v>
      </c>
      <c r="E125" s="218" t="s">
        <v>940</v>
      </c>
      <c r="F125" s="219" t="s">
        <v>941</v>
      </c>
      <c r="G125" s="220" t="s">
        <v>180</v>
      </c>
      <c r="H125" s="221">
        <v>110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163</v>
      </c>
      <c r="AT125" s="228" t="s">
        <v>158</v>
      </c>
      <c r="AU125" s="228" t="s">
        <v>85</v>
      </c>
      <c r="AY125" s="16" t="s">
        <v>155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163</v>
      </c>
      <c r="BM125" s="228" t="s">
        <v>163</v>
      </c>
    </row>
    <row r="126" s="2" customFormat="1" ht="16.5" customHeight="1">
      <c r="A126" s="37"/>
      <c r="B126" s="38"/>
      <c r="C126" s="217" t="s">
        <v>156</v>
      </c>
      <c r="D126" s="217" t="s">
        <v>158</v>
      </c>
      <c r="E126" s="218" t="s">
        <v>942</v>
      </c>
      <c r="F126" s="219" t="s">
        <v>943</v>
      </c>
      <c r="G126" s="220" t="s">
        <v>180</v>
      </c>
      <c r="H126" s="221">
        <v>36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163</v>
      </c>
      <c r="AT126" s="228" t="s">
        <v>158</v>
      </c>
      <c r="AU126" s="228" t="s">
        <v>85</v>
      </c>
      <c r="AY126" s="16" t="s">
        <v>155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163</v>
      </c>
      <c r="BM126" s="228" t="s">
        <v>188</v>
      </c>
    </row>
    <row r="127" s="2" customFormat="1" ht="16.5" customHeight="1">
      <c r="A127" s="37"/>
      <c r="B127" s="38"/>
      <c r="C127" s="217" t="s">
        <v>163</v>
      </c>
      <c r="D127" s="217" t="s">
        <v>158</v>
      </c>
      <c r="E127" s="218" t="s">
        <v>944</v>
      </c>
      <c r="F127" s="219" t="s">
        <v>945</v>
      </c>
      <c r="G127" s="220" t="s">
        <v>946</v>
      </c>
      <c r="H127" s="221">
        <v>44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163</v>
      </c>
      <c r="AT127" s="228" t="s">
        <v>158</v>
      </c>
      <c r="AU127" s="228" t="s">
        <v>85</v>
      </c>
      <c r="AY127" s="16" t="s">
        <v>155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163</v>
      </c>
      <c r="BM127" s="228" t="s">
        <v>198</v>
      </c>
    </row>
    <row r="128" s="2" customFormat="1" ht="16.5" customHeight="1">
      <c r="A128" s="37"/>
      <c r="B128" s="38"/>
      <c r="C128" s="217" t="s">
        <v>183</v>
      </c>
      <c r="D128" s="217" t="s">
        <v>158</v>
      </c>
      <c r="E128" s="218" t="s">
        <v>947</v>
      </c>
      <c r="F128" s="219" t="s">
        <v>948</v>
      </c>
      <c r="G128" s="220" t="s">
        <v>946</v>
      </c>
      <c r="H128" s="221">
        <v>15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163</v>
      </c>
      <c r="AT128" s="228" t="s">
        <v>158</v>
      </c>
      <c r="AU128" s="228" t="s">
        <v>85</v>
      </c>
      <c r="AY128" s="16" t="s">
        <v>155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163</v>
      </c>
      <c r="BM128" s="228" t="s">
        <v>212</v>
      </c>
    </row>
    <row r="129" s="2" customFormat="1" ht="16.5" customHeight="1">
      <c r="A129" s="37"/>
      <c r="B129" s="38"/>
      <c r="C129" s="217" t="s">
        <v>188</v>
      </c>
      <c r="D129" s="217" t="s">
        <v>158</v>
      </c>
      <c r="E129" s="218" t="s">
        <v>949</v>
      </c>
      <c r="F129" s="219" t="s">
        <v>950</v>
      </c>
      <c r="G129" s="220" t="s">
        <v>180</v>
      </c>
      <c r="H129" s="221">
        <v>25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85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221</v>
      </c>
    </row>
    <row r="130" s="2" customFormat="1" ht="16.5" customHeight="1">
      <c r="A130" s="37"/>
      <c r="B130" s="38"/>
      <c r="C130" s="217" t="s">
        <v>194</v>
      </c>
      <c r="D130" s="217" t="s">
        <v>158</v>
      </c>
      <c r="E130" s="218" t="s">
        <v>951</v>
      </c>
      <c r="F130" s="219" t="s">
        <v>952</v>
      </c>
      <c r="G130" s="220" t="s">
        <v>946</v>
      </c>
      <c r="H130" s="221">
        <v>34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163</v>
      </c>
      <c r="AT130" s="228" t="s">
        <v>158</v>
      </c>
      <c r="AU130" s="228" t="s">
        <v>85</v>
      </c>
      <c r="AY130" s="16" t="s">
        <v>155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163</v>
      </c>
      <c r="BM130" s="228" t="s">
        <v>230</v>
      </c>
    </row>
    <row r="131" s="2" customFormat="1" ht="16.5" customHeight="1">
      <c r="A131" s="37"/>
      <c r="B131" s="38"/>
      <c r="C131" s="217" t="s">
        <v>198</v>
      </c>
      <c r="D131" s="217" t="s">
        <v>158</v>
      </c>
      <c r="E131" s="218" t="s">
        <v>953</v>
      </c>
      <c r="F131" s="219" t="s">
        <v>954</v>
      </c>
      <c r="G131" s="220" t="s">
        <v>946</v>
      </c>
      <c r="H131" s="221">
        <v>9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85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238</v>
      </c>
    </row>
    <row r="132" s="2" customFormat="1" ht="16.5" customHeight="1">
      <c r="A132" s="37"/>
      <c r="B132" s="38"/>
      <c r="C132" s="217" t="s">
        <v>207</v>
      </c>
      <c r="D132" s="217" t="s">
        <v>158</v>
      </c>
      <c r="E132" s="218" t="s">
        <v>955</v>
      </c>
      <c r="F132" s="219" t="s">
        <v>956</v>
      </c>
      <c r="G132" s="220" t="s">
        <v>946</v>
      </c>
      <c r="H132" s="221">
        <v>4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163</v>
      </c>
      <c r="AT132" s="228" t="s">
        <v>158</v>
      </c>
      <c r="AU132" s="228" t="s">
        <v>85</v>
      </c>
      <c r="AY132" s="16" t="s">
        <v>155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163</v>
      </c>
      <c r="BM132" s="228" t="s">
        <v>248</v>
      </c>
    </row>
    <row r="133" s="2" customFormat="1" ht="16.5" customHeight="1">
      <c r="A133" s="37"/>
      <c r="B133" s="38"/>
      <c r="C133" s="217" t="s">
        <v>212</v>
      </c>
      <c r="D133" s="217" t="s">
        <v>158</v>
      </c>
      <c r="E133" s="218" t="s">
        <v>957</v>
      </c>
      <c r="F133" s="219" t="s">
        <v>958</v>
      </c>
      <c r="G133" s="220" t="s">
        <v>946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85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258</v>
      </c>
    </row>
    <row r="134" s="2" customFormat="1" ht="16.5" customHeight="1">
      <c r="A134" s="37"/>
      <c r="B134" s="38"/>
      <c r="C134" s="217" t="s">
        <v>217</v>
      </c>
      <c r="D134" s="217" t="s">
        <v>158</v>
      </c>
      <c r="E134" s="218" t="s">
        <v>959</v>
      </c>
      <c r="F134" s="219" t="s">
        <v>960</v>
      </c>
      <c r="G134" s="220" t="s">
        <v>946</v>
      </c>
      <c r="H134" s="221">
        <v>3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163</v>
      </c>
      <c r="AT134" s="228" t="s">
        <v>158</v>
      </c>
      <c r="AU134" s="228" t="s">
        <v>85</v>
      </c>
      <c r="AY134" s="16" t="s">
        <v>155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163</v>
      </c>
      <c r="BM134" s="228" t="s">
        <v>267</v>
      </c>
    </row>
    <row r="135" s="2" customFormat="1" ht="16.5" customHeight="1">
      <c r="A135" s="37"/>
      <c r="B135" s="38"/>
      <c r="C135" s="217" t="s">
        <v>221</v>
      </c>
      <c r="D135" s="217" t="s">
        <v>158</v>
      </c>
      <c r="E135" s="218" t="s">
        <v>961</v>
      </c>
      <c r="F135" s="219" t="s">
        <v>962</v>
      </c>
      <c r="G135" s="220" t="s">
        <v>946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163</v>
      </c>
      <c r="AT135" s="228" t="s">
        <v>158</v>
      </c>
      <c r="AU135" s="228" t="s">
        <v>85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163</v>
      </c>
      <c r="BM135" s="228" t="s">
        <v>276</v>
      </c>
    </row>
    <row r="136" s="2" customFormat="1" ht="16.5" customHeight="1">
      <c r="A136" s="37"/>
      <c r="B136" s="38"/>
      <c r="C136" s="217" t="s">
        <v>225</v>
      </c>
      <c r="D136" s="217" t="s">
        <v>158</v>
      </c>
      <c r="E136" s="218" t="s">
        <v>963</v>
      </c>
      <c r="F136" s="219" t="s">
        <v>964</v>
      </c>
      <c r="G136" s="220" t="s">
        <v>946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85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286</v>
      </c>
    </row>
    <row r="137" s="2" customFormat="1" ht="16.5" customHeight="1">
      <c r="A137" s="37"/>
      <c r="B137" s="38"/>
      <c r="C137" s="217" t="s">
        <v>230</v>
      </c>
      <c r="D137" s="217" t="s">
        <v>158</v>
      </c>
      <c r="E137" s="218" t="s">
        <v>965</v>
      </c>
      <c r="F137" s="219" t="s">
        <v>966</v>
      </c>
      <c r="G137" s="220" t="s">
        <v>946</v>
      </c>
      <c r="H137" s="221">
        <v>18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163</v>
      </c>
      <c r="AT137" s="228" t="s">
        <v>158</v>
      </c>
      <c r="AU137" s="228" t="s">
        <v>85</v>
      </c>
      <c r="AY137" s="16" t="s">
        <v>155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163</v>
      </c>
      <c r="BM137" s="228" t="s">
        <v>297</v>
      </c>
    </row>
    <row r="138" s="2" customFormat="1" ht="16.5" customHeight="1">
      <c r="A138" s="37"/>
      <c r="B138" s="38"/>
      <c r="C138" s="217" t="s">
        <v>8</v>
      </c>
      <c r="D138" s="217" t="s">
        <v>158</v>
      </c>
      <c r="E138" s="218" t="s">
        <v>967</v>
      </c>
      <c r="F138" s="219" t="s">
        <v>968</v>
      </c>
      <c r="G138" s="220" t="s">
        <v>946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85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310</v>
      </c>
    </row>
    <row r="139" s="2" customFormat="1" ht="16.5" customHeight="1">
      <c r="A139" s="37"/>
      <c r="B139" s="38"/>
      <c r="C139" s="217" t="s">
        <v>238</v>
      </c>
      <c r="D139" s="217" t="s">
        <v>158</v>
      </c>
      <c r="E139" s="218" t="s">
        <v>969</v>
      </c>
      <c r="F139" s="219" t="s">
        <v>970</v>
      </c>
      <c r="G139" s="220" t="s">
        <v>946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163</v>
      </c>
      <c r="AT139" s="228" t="s">
        <v>158</v>
      </c>
      <c r="AU139" s="228" t="s">
        <v>85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163</v>
      </c>
      <c r="BM139" s="228" t="s">
        <v>320</v>
      </c>
    </row>
    <row r="140" s="2" customFormat="1" ht="16.5" customHeight="1">
      <c r="A140" s="37"/>
      <c r="B140" s="38"/>
      <c r="C140" s="217" t="s">
        <v>243</v>
      </c>
      <c r="D140" s="217" t="s">
        <v>158</v>
      </c>
      <c r="E140" s="218" t="s">
        <v>969</v>
      </c>
      <c r="F140" s="219" t="s">
        <v>970</v>
      </c>
      <c r="G140" s="220" t="s">
        <v>946</v>
      </c>
      <c r="H140" s="221">
        <v>22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163</v>
      </c>
      <c r="AT140" s="228" t="s">
        <v>158</v>
      </c>
      <c r="AU140" s="228" t="s">
        <v>85</v>
      </c>
      <c r="AY140" s="16" t="s">
        <v>155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163</v>
      </c>
      <c r="BM140" s="228" t="s">
        <v>330</v>
      </c>
    </row>
    <row r="141" s="2" customFormat="1" ht="16.5" customHeight="1">
      <c r="A141" s="37"/>
      <c r="B141" s="38"/>
      <c r="C141" s="217" t="s">
        <v>248</v>
      </c>
      <c r="D141" s="217" t="s">
        <v>158</v>
      </c>
      <c r="E141" s="218" t="s">
        <v>971</v>
      </c>
      <c r="F141" s="219" t="s">
        <v>972</v>
      </c>
      <c r="G141" s="220" t="s">
        <v>1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85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342</v>
      </c>
    </row>
    <row r="142" s="2" customFormat="1" ht="16.5" customHeight="1">
      <c r="A142" s="37"/>
      <c r="B142" s="38"/>
      <c r="C142" s="217" t="s">
        <v>253</v>
      </c>
      <c r="D142" s="217" t="s">
        <v>158</v>
      </c>
      <c r="E142" s="218" t="s">
        <v>973</v>
      </c>
      <c r="F142" s="219" t="s">
        <v>974</v>
      </c>
      <c r="G142" s="220" t="s">
        <v>946</v>
      </c>
      <c r="H142" s="221">
        <v>8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163</v>
      </c>
      <c r="AT142" s="228" t="s">
        <v>158</v>
      </c>
      <c r="AU142" s="228" t="s">
        <v>85</v>
      </c>
      <c r="AY142" s="16" t="s">
        <v>155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163</v>
      </c>
      <c r="BM142" s="228" t="s">
        <v>353</v>
      </c>
    </row>
    <row r="143" s="2" customFormat="1" ht="16.5" customHeight="1">
      <c r="A143" s="37"/>
      <c r="B143" s="38"/>
      <c r="C143" s="217" t="s">
        <v>258</v>
      </c>
      <c r="D143" s="217" t="s">
        <v>158</v>
      </c>
      <c r="E143" s="218" t="s">
        <v>973</v>
      </c>
      <c r="F143" s="219" t="s">
        <v>974</v>
      </c>
      <c r="G143" s="220" t="s">
        <v>946</v>
      </c>
      <c r="H143" s="221">
        <v>4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85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362</v>
      </c>
    </row>
    <row r="144" s="2" customFormat="1" ht="16.5" customHeight="1">
      <c r="A144" s="37"/>
      <c r="B144" s="38"/>
      <c r="C144" s="217" t="s">
        <v>7</v>
      </c>
      <c r="D144" s="217" t="s">
        <v>158</v>
      </c>
      <c r="E144" s="218" t="s">
        <v>973</v>
      </c>
      <c r="F144" s="219" t="s">
        <v>974</v>
      </c>
      <c r="G144" s="220" t="s">
        <v>946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85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373</v>
      </c>
    </row>
    <row r="145" s="2" customFormat="1" ht="21.75" customHeight="1">
      <c r="A145" s="37"/>
      <c r="B145" s="38"/>
      <c r="C145" s="217" t="s">
        <v>267</v>
      </c>
      <c r="D145" s="217" t="s">
        <v>158</v>
      </c>
      <c r="E145" s="218" t="s">
        <v>975</v>
      </c>
      <c r="F145" s="219" t="s">
        <v>976</v>
      </c>
      <c r="G145" s="220" t="s">
        <v>946</v>
      </c>
      <c r="H145" s="221">
        <v>3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163</v>
      </c>
      <c r="AT145" s="228" t="s">
        <v>158</v>
      </c>
      <c r="AU145" s="228" t="s">
        <v>85</v>
      </c>
      <c r="AY145" s="16" t="s">
        <v>155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163</v>
      </c>
      <c r="BM145" s="228" t="s">
        <v>385</v>
      </c>
    </row>
    <row r="146" s="2" customFormat="1" ht="21.75" customHeight="1">
      <c r="A146" s="37"/>
      <c r="B146" s="38"/>
      <c r="C146" s="217" t="s">
        <v>271</v>
      </c>
      <c r="D146" s="217" t="s">
        <v>158</v>
      </c>
      <c r="E146" s="218" t="s">
        <v>975</v>
      </c>
      <c r="F146" s="219" t="s">
        <v>976</v>
      </c>
      <c r="G146" s="220" t="s">
        <v>946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85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398</v>
      </c>
    </row>
    <row r="147" s="2" customFormat="1" ht="16.5" customHeight="1">
      <c r="A147" s="37"/>
      <c r="B147" s="38"/>
      <c r="C147" s="217" t="s">
        <v>276</v>
      </c>
      <c r="D147" s="217" t="s">
        <v>158</v>
      </c>
      <c r="E147" s="218" t="s">
        <v>977</v>
      </c>
      <c r="F147" s="219" t="s">
        <v>978</v>
      </c>
      <c r="G147" s="220" t="s">
        <v>946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163</v>
      </c>
      <c r="AT147" s="228" t="s">
        <v>158</v>
      </c>
      <c r="AU147" s="228" t="s">
        <v>85</v>
      </c>
      <c r="AY147" s="16" t="s">
        <v>155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163</v>
      </c>
      <c r="BM147" s="228" t="s">
        <v>408</v>
      </c>
    </row>
    <row r="148" s="2" customFormat="1" ht="16.5" customHeight="1">
      <c r="A148" s="37"/>
      <c r="B148" s="38"/>
      <c r="C148" s="217" t="s">
        <v>281</v>
      </c>
      <c r="D148" s="217" t="s">
        <v>158</v>
      </c>
      <c r="E148" s="218" t="s">
        <v>979</v>
      </c>
      <c r="F148" s="219" t="s">
        <v>980</v>
      </c>
      <c r="G148" s="220" t="s">
        <v>946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163</v>
      </c>
      <c r="AT148" s="228" t="s">
        <v>158</v>
      </c>
      <c r="AU148" s="228" t="s">
        <v>85</v>
      </c>
      <c r="AY148" s="16" t="s">
        <v>155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163</v>
      </c>
      <c r="BM148" s="228" t="s">
        <v>421</v>
      </c>
    </row>
    <row r="149" s="2" customFormat="1" ht="16.5" customHeight="1">
      <c r="A149" s="37"/>
      <c r="B149" s="38"/>
      <c r="C149" s="217" t="s">
        <v>286</v>
      </c>
      <c r="D149" s="217" t="s">
        <v>158</v>
      </c>
      <c r="E149" s="218" t="s">
        <v>981</v>
      </c>
      <c r="F149" s="219" t="s">
        <v>982</v>
      </c>
      <c r="G149" s="220" t="s">
        <v>946</v>
      </c>
      <c r="H149" s="221">
        <v>2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85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431</v>
      </c>
    </row>
    <row r="150" s="2" customFormat="1" ht="16.5" customHeight="1">
      <c r="A150" s="37"/>
      <c r="B150" s="38"/>
      <c r="C150" s="217" t="s">
        <v>291</v>
      </c>
      <c r="D150" s="217" t="s">
        <v>158</v>
      </c>
      <c r="E150" s="218" t="s">
        <v>983</v>
      </c>
      <c r="F150" s="219" t="s">
        <v>984</v>
      </c>
      <c r="G150" s="220" t="s">
        <v>946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85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440</v>
      </c>
    </row>
    <row r="151" s="2" customFormat="1" ht="16.5" customHeight="1">
      <c r="A151" s="37"/>
      <c r="B151" s="38"/>
      <c r="C151" s="217" t="s">
        <v>297</v>
      </c>
      <c r="D151" s="217" t="s">
        <v>158</v>
      </c>
      <c r="E151" s="218" t="s">
        <v>985</v>
      </c>
      <c r="F151" s="219" t="s">
        <v>986</v>
      </c>
      <c r="G151" s="220" t="s">
        <v>946</v>
      </c>
      <c r="H151" s="221">
        <v>1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163</v>
      </c>
      <c r="AT151" s="228" t="s">
        <v>158</v>
      </c>
      <c r="AU151" s="228" t="s">
        <v>85</v>
      </c>
      <c r="AY151" s="16" t="s">
        <v>155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163</v>
      </c>
      <c r="BM151" s="228" t="s">
        <v>449</v>
      </c>
    </row>
    <row r="152" s="2" customFormat="1" ht="16.5" customHeight="1">
      <c r="A152" s="37"/>
      <c r="B152" s="38"/>
      <c r="C152" s="217" t="s">
        <v>304</v>
      </c>
      <c r="D152" s="217" t="s">
        <v>158</v>
      </c>
      <c r="E152" s="218" t="s">
        <v>987</v>
      </c>
      <c r="F152" s="219" t="s">
        <v>988</v>
      </c>
      <c r="G152" s="220" t="s">
        <v>946</v>
      </c>
      <c r="H152" s="221">
        <v>2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85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460</v>
      </c>
    </row>
    <row r="153" s="2" customFormat="1" ht="16.5" customHeight="1">
      <c r="A153" s="37"/>
      <c r="B153" s="38"/>
      <c r="C153" s="217" t="s">
        <v>310</v>
      </c>
      <c r="D153" s="217" t="s">
        <v>158</v>
      </c>
      <c r="E153" s="218" t="s">
        <v>989</v>
      </c>
      <c r="F153" s="219" t="s">
        <v>990</v>
      </c>
      <c r="G153" s="220" t="s">
        <v>946</v>
      </c>
      <c r="H153" s="221">
        <v>2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85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469</v>
      </c>
    </row>
    <row r="154" s="2" customFormat="1" ht="16.5" customHeight="1">
      <c r="A154" s="37"/>
      <c r="B154" s="38"/>
      <c r="C154" s="217" t="s">
        <v>315</v>
      </c>
      <c r="D154" s="217" t="s">
        <v>158</v>
      </c>
      <c r="E154" s="218" t="s">
        <v>991</v>
      </c>
      <c r="F154" s="219" t="s">
        <v>992</v>
      </c>
      <c r="G154" s="220" t="s">
        <v>946</v>
      </c>
      <c r="H154" s="221">
        <v>2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163</v>
      </c>
      <c r="AT154" s="228" t="s">
        <v>158</v>
      </c>
      <c r="AU154" s="228" t="s">
        <v>85</v>
      </c>
      <c r="AY154" s="16" t="s">
        <v>155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163</v>
      </c>
      <c r="BM154" s="228" t="s">
        <v>480</v>
      </c>
    </row>
    <row r="155" s="2" customFormat="1" ht="16.5" customHeight="1">
      <c r="A155" s="37"/>
      <c r="B155" s="38"/>
      <c r="C155" s="217" t="s">
        <v>320</v>
      </c>
      <c r="D155" s="217" t="s">
        <v>158</v>
      </c>
      <c r="E155" s="218" t="s">
        <v>993</v>
      </c>
      <c r="F155" s="219" t="s">
        <v>994</v>
      </c>
      <c r="G155" s="220" t="s">
        <v>995</v>
      </c>
      <c r="H155" s="221">
        <v>7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85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490</v>
      </c>
    </row>
    <row r="156" s="2" customFormat="1" ht="16.5" customHeight="1">
      <c r="A156" s="37"/>
      <c r="B156" s="38"/>
      <c r="C156" s="217" t="s">
        <v>324</v>
      </c>
      <c r="D156" s="217" t="s">
        <v>158</v>
      </c>
      <c r="E156" s="218" t="s">
        <v>996</v>
      </c>
      <c r="F156" s="219" t="s">
        <v>997</v>
      </c>
      <c r="G156" s="220" t="s">
        <v>995</v>
      </c>
      <c r="H156" s="221">
        <v>20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163</v>
      </c>
      <c r="AT156" s="228" t="s">
        <v>158</v>
      </c>
      <c r="AU156" s="228" t="s">
        <v>85</v>
      </c>
      <c r="AY156" s="16" t="s">
        <v>155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163</v>
      </c>
      <c r="BM156" s="228" t="s">
        <v>498</v>
      </c>
    </row>
    <row r="157" s="2" customFormat="1" ht="21.75" customHeight="1">
      <c r="A157" s="37"/>
      <c r="B157" s="38"/>
      <c r="C157" s="217" t="s">
        <v>330</v>
      </c>
      <c r="D157" s="217" t="s">
        <v>158</v>
      </c>
      <c r="E157" s="218" t="s">
        <v>998</v>
      </c>
      <c r="F157" s="219" t="s">
        <v>999</v>
      </c>
      <c r="G157" s="220" t="s">
        <v>180</v>
      </c>
      <c r="H157" s="221">
        <v>190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163</v>
      </c>
      <c r="AT157" s="228" t="s">
        <v>158</v>
      </c>
      <c r="AU157" s="228" t="s">
        <v>85</v>
      </c>
      <c r="AY157" s="16" t="s">
        <v>155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163</v>
      </c>
      <c r="BM157" s="228" t="s">
        <v>510</v>
      </c>
    </row>
    <row r="158" s="2" customFormat="1" ht="21.75" customHeight="1">
      <c r="A158" s="37"/>
      <c r="B158" s="38"/>
      <c r="C158" s="217" t="s">
        <v>337</v>
      </c>
      <c r="D158" s="217" t="s">
        <v>158</v>
      </c>
      <c r="E158" s="218" t="s">
        <v>1000</v>
      </c>
      <c r="F158" s="219" t="s">
        <v>1001</v>
      </c>
      <c r="G158" s="220" t="s">
        <v>180</v>
      </c>
      <c r="H158" s="221">
        <v>25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163</v>
      </c>
      <c r="AT158" s="228" t="s">
        <v>158</v>
      </c>
      <c r="AU158" s="228" t="s">
        <v>85</v>
      </c>
      <c r="AY158" s="16" t="s">
        <v>155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163</v>
      </c>
      <c r="BM158" s="228" t="s">
        <v>519</v>
      </c>
    </row>
    <row r="159" s="2" customFormat="1" ht="21.75" customHeight="1">
      <c r="A159" s="37"/>
      <c r="B159" s="38"/>
      <c r="C159" s="217" t="s">
        <v>342</v>
      </c>
      <c r="D159" s="217" t="s">
        <v>158</v>
      </c>
      <c r="E159" s="218" t="s">
        <v>1002</v>
      </c>
      <c r="F159" s="219" t="s">
        <v>1003</v>
      </c>
      <c r="G159" s="220" t="s">
        <v>180</v>
      </c>
      <c r="H159" s="221">
        <v>560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163</v>
      </c>
      <c r="AT159" s="228" t="s">
        <v>158</v>
      </c>
      <c r="AU159" s="228" t="s">
        <v>85</v>
      </c>
      <c r="AY159" s="16" t="s">
        <v>155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163</v>
      </c>
      <c r="BM159" s="228" t="s">
        <v>529</v>
      </c>
    </row>
    <row r="160" s="2" customFormat="1" ht="21.75" customHeight="1">
      <c r="A160" s="37"/>
      <c r="B160" s="38"/>
      <c r="C160" s="217" t="s">
        <v>349</v>
      </c>
      <c r="D160" s="217" t="s">
        <v>158</v>
      </c>
      <c r="E160" s="218" t="s">
        <v>1004</v>
      </c>
      <c r="F160" s="219" t="s">
        <v>1005</v>
      </c>
      <c r="G160" s="220" t="s">
        <v>180</v>
      </c>
      <c r="H160" s="221">
        <v>15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163</v>
      </c>
      <c r="AT160" s="228" t="s">
        <v>158</v>
      </c>
      <c r="AU160" s="228" t="s">
        <v>85</v>
      </c>
      <c r="AY160" s="16" t="s">
        <v>155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163</v>
      </c>
      <c r="BM160" s="228" t="s">
        <v>538</v>
      </c>
    </row>
    <row r="161" s="2" customFormat="1" ht="21.75" customHeight="1">
      <c r="A161" s="37"/>
      <c r="B161" s="38"/>
      <c r="C161" s="217" t="s">
        <v>353</v>
      </c>
      <c r="D161" s="217" t="s">
        <v>158</v>
      </c>
      <c r="E161" s="218" t="s">
        <v>1006</v>
      </c>
      <c r="F161" s="219" t="s">
        <v>1007</v>
      </c>
      <c r="G161" s="220" t="s">
        <v>180</v>
      </c>
      <c r="H161" s="221">
        <v>40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163</v>
      </c>
      <c r="AT161" s="228" t="s">
        <v>158</v>
      </c>
      <c r="AU161" s="228" t="s">
        <v>85</v>
      </c>
      <c r="AY161" s="16" t="s">
        <v>155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163</v>
      </c>
      <c r="BM161" s="228" t="s">
        <v>547</v>
      </c>
    </row>
    <row r="162" s="2" customFormat="1" ht="16.5" customHeight="1">
      <c r="A162" s="37"/>
      <c r="B162" s="38"/>
      <c r="C162" s="217" t="s">
        <v>358</v>
      </c>
      <c r="D162" s="217" t="s">
        <v>158</v>
      </c>
      <c r="E162" s="218" t="s">
        <v>1008</v>
      </c>
      <c r="F162" s="219" t="s">
        <v>1009</v>
      </c>
      <c r="G162" s="220" t="s">
        <v>180</v>
      </c>
      <c r="H162" s="221">
        <v>4</v>
      </c>
      <c r="I162" s="222"/>
      <c r="J162" s="223">
        <f>ROUND(I162*H162,2)</f>
        <v>0</v>
      </c>
      <c r="K162" s="219" t="s">
        <v>1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163</v>
      </c>
      <c r="AT162" s="228" t="s">
        <v>158</v>
      </c>
      <c r="AU162" s="228" t="s">
        <v>85</v>
      </c>
      <c r="AY162" s="16" t="s">
        <v>155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163</v>
      </c>
      <c r="BM162" s="228" t="s">
        <v>555</v>
      </c>
    </row>
    <row r="163" s="2" customFormat="1" ht="16.5" customHeight="1">
      <c r="A163" s="37"/>
      <c r="B163" s="38"/>
      <c r="C163" s="217" t="s">
        <v>362</v>
      </c>
      <c r="D163" s="217" t="s">
        <v>158</v>
      </c>
      <c r="E163" s="218" t="s">
        <v>1010</v>
      </c>
      <c r="F163" s="219" t="s">
        <v>1011</v>
      </c>
      <c r="G163" s="220" t="s">
        <v>180</v>
      </c>
      <c r="H163" s="221">
        <v>1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163</v>
      </c>
      <c r="AT163" s="228" t="s">
        <v>158</v>
      </c>
      <c r="AU163" s="228" t="s">
        <v>85</v>
      </c>
      <c r="AY163" s="16" t="s">
        <v>155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163</v>
      </c>
      <c r="BM163" s="228" t="s">
        <v>565</v>
      </c>
    </row>
    <row r="164" s="2" customFormat="1" ht="16.5" customHeight="1">
      <c r="A164" s="37"/>
      <c r="B164" s="38"/>
      <c r="C164" s="217" t="s">
        <v>367</v>
      </c>
      <c r="D164" s="217" t="s">
        <v>158</v>
      </c>
      <c r="E164" s="218" t="s">
        <v>1012</v>
      </c>
      <c r="F164" s="219" t="s">
        <v>1013</v>
      </c>
      <c r="G164" s="220" t="s">
        <v>946</v>
      </c>
      <c r="H164" s="221">
        <v>380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163</v>
      </c>
      <c r="AT164" s="228" t="s">
        <v>158</v>
      </c>
      <c r="AU164" s="228" t="s">
        <v>85</v>
      </c>
      <c r="AY164" s="16" t="s">
        <v>155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163</v>
      </c>
      <c r="BM164" s="228" t="s">
        <v>573</v>
      </c>
    </row>
    <row r="165" s="12" customFormat="1" ht="25.92" customHeight="1">
      <c r="A165" s="12"/>
      <c r="B165" s="201"/>
      <c r="C165" s="202"/>
      <c r="D165" s="203" t="s">
        <v>76</v>
      </c>
      <c r="E165" s="204" t="s">
        <v>1014</v>
      </c>
      <c r="F165" s="204" t="s">
        <v>1015</v>
      </c>
      <c r="G165" s="202"/>
      <c r="H165" s="202"/>
      <c r="I165" s="205"/>
      <c r="J165" s="206">
        <f>BK165</f>
        <v>0</v>
      </c>
      <c r="K165" s="202"/>
      <c r="L165" s="207"/>
      <c r="M165" s="208"/>
      <c r="N165" s="209"/>
      <c r="O165" s="209"/>
      <c r="P165" s="210">
        <f>SUM(P166:P167)</f>
        <v>0</v>
      </c>
      <c r="Q165" s="209"/>
      <c r="R165" s="210">
        <f>SUM(R166:R167)</f>
        <v>0</v>
      </c>
      <c r="S165" s="209"/>
      <c r="T165" s="211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85</v>
      </c>
      <c r="AT165" s="213" t="s">
        <v>76</v>
      </c>
      <c r="AU165" s="213" t="s">
        <v>77</v>
      </c>
      <c r="AY165" s="212" t="s">
        <v>155</v>
      </c>
      <c r="BK165" s="214">
        <f>SUM(BK166:BK167)</f>
        <v>0</v>
      </c>
    </row>
    <row r="166" s="2" customFormat="1" ht="16.5" customHeight="1">
      <c r="A166" s="37"/>
      <c r="B166" s="38"/>
      <c r="C166" s="217" t="s">
        <v>373</v>
      </c>
      <c r="D166" s="217" t="s">
        <v>158</v>
      </c>
      <c r="E166" s="218" t="s">
        <v>1016</v>
      </c>
      <c r="F166" s="219" t="s">
        <v>1017</v>
      </c>
      <c r="G166" s="220" t="s">
        <v>180</v>
      </c>
      <c r="H166" s="221">
        <v>20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163</v>
      </c>
      <c r="AT166" s="228" t="s">
        <v>158</v>
      </c>
      <c r="AU166" s="228" t="s">
        <v>85</v>
      </c>
      <c r="AY166" s="16" t="s">
        <v>155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163</v>
      </c>
      <c r="BM166" s="228" t="s">
        <v>583</v>
      </c>
    </row>
    <row r="167" s="2" customFormat="1" ht="16.5" customHeight="1">
      <c r="A167" s="37"/>
      <c r="B167" s="38"/>
      <c r="C167" s="217" t="s">
        <v>377</v>
      </c>
      <c r="D167" s="217" t="s">
        <v>158</v>
      </c>
      <c r="E167" s="218" t="s">
        <v>1018</v>
      </c>
      <c r="F167" s="219" t="s">
        <v>1019</v>
      </c>
      <c r="G167" s="220" t="s">
        <v>946</v>
      </c>
      <c r="H167" s="221">
        <v>2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163</v>
      </c>
      <c r="AT167" s="228" t="s">
        <v>158</v>
      </c>
      <c r="AU167" s="228" t="s">
        <v>85</v>
      </c>
      <c r="AY167" s="16" t="s">
        <v>155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163</v>
      </c>
      <c r="BM167" s="228" t="s">
        <v>592</v>
      </c>
    </row>
    <row r="168" s="12" customFormat="1" ht="25.92" customHeight="1">
      <c r="A168" s="12"/>
      <c r="B168" s="201"/>
      <c r="C168" s="202"/>
      <c r="D168" s="203" t="s">
        <v>76</v>
      </c>
      <c r="E168" s="204" t="s">
        <v>1020</v>
      </c>
      <c r="F168" s="204" t="s">
        <v>1021</v>
      </c>
      <c r="G168" s="202"/>
      <c r="H168" s="202"/>
      <c r="I168" s="205"/>
      <c r="J168" s="206">
        <f>BK168</f>
        <v>0</v>
      </c>
      <c r="K168" s="202"/>
      <c r="L168" s="207"/>
      <c r="M168" s="208"/>
      <c r="N168" s="209"/>
      <c r="O168" s="209"/>
      <c r="P168" s="210">
        <f>SUM(P169:P176)</f>
        <v>0</v>
      </c>
      <c r="Q168" s="209"/>
      <c r="R168" s="210">
        <f>SUM(R169:R176)</f>
        <v>0</v>
      </c>
      <c r="S168" s="209"/>
      <c r="T168" s="211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85</v>
      </c>
      <c r="AT168" s="213" t="s">
        <v>76</v>
      </c>
      <c r="AU168" s="213" t="s">
        <v>77</v>
      </c>
      <c r="AY168" s="212" t="s">
        <v>155</v>
      </c>
      <c r="BK168" s="214">
        <f>SUM(BK169:BK176)</f>
        <v>0</v>
      </c>
    </row>
    <row r="169" s="2" customFormat="1" ht="21.75" customHeight="1">
      <c r="A169" s="37"/>
      <c r="B169" s="38"/>
      <c r="C169" s="217" t="s">
        <v>385</v>
      </c>
      <c r="D169" s="217" t="s">
        <v>158</v>
      </c>
      <c r="E169" s="218" t="s">
        <v>1022</v>
      </c>
      <c r="F169" s="219" t="s">
        <v>1023</v>
      </c>
      <c r="G169" s="220" t="s">
        <v>946</v>
      </c>
      <c r="H169" s="221">
        <v>4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163</v>
      </c>
      <c r="AT169" s="228" t="s">
        <v>158</v>
      </c>
      <c r="AU169" s="228" t="s">
        <v>85</v>
      </c>
      <c r="AY169" s="16" t="s">
        <v>155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163</v>
      </c>
      <c r="BM169" s="228" t="s">
        <v>600</v>
      </c>
    </row>
    <row r="170" s="2" customFormat="1" ht="21.75" customHeight="1">
      <c r="A170" s="37"/>
      <c r="B170" s="38"/>
      <c r="C170" s="217" t="s">
        <v>390</v>
      </c>
      <c r="D170" s="217" t="s">
        <v>158</v>
      </c>
      <c r="E170" s="218" t="s">
        <v>1024</v>
      </c>
      <c r="F170" s="219" t="s">
        <v>1025</v>
      </c>
      <c r="G170" s="220" t="s">
        <v>946</v>
      </c>
      <c r="H170" s="221">
        <v>3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163</v>
      </c>
      <c r="AT170" s="228" t="s">
        <v>158</v>
      </c>
      <c r="AU170" s="228" t="s">
        <v>85</v>
      </c>
      <c r="AY170" s="16" t="s">
        <v>155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163</v>
      </c>
      <c r="BM170" s="228" t="s">
        <v>611</v>
      </c>
    </row>
    <row r="171" s="2" customFormat="1" ht="16.5" customHeight="1">
      <c r="A171" s="37"/>
      <c r="B171" s="38"/>
      <c r="C171" s="217" t="s">
        <v>398</v>
      </c>
      <c r="D171" s="217" t="s">
        <v>158</v>
      </c>
      <c r="E171" s="218" t="s">
        <v>1026</v>
      </c>
      <c r="F171" s="219" t="s">
        <v>1027</v>
      </c>
      <c r="G171" s="220" t="s">
        <v>946</v>
      </c>
      <c r="H171" s="221">
        <v>60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163</v>
      </c>
      <c r="AT171" s="228" t="s">
        <v>158</v>
      </c>
      <c r="AU171" s="228" t="s">
        <v>85</v>
      </c>
      <c r="AY171" s="16" t="s">
        <v>155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85</v>
      </c>
      <c r="BK171" s="229">
        <f>ROUND(I171*H171,2)</f>
        <v>0</v>
      </c>
      <c r="BL171" s="16" t="s">
        <v>163</v>
      </c>
      <c r="BM171" s="228" t="s">
        <v>619</v>
      </c>
    </row>
    <row r="172" s="2" customFormat="1" ht="16.5" customHeight="1">
      <c r="A172" s="37"/>
      <c r="B172" s="38"/>
      <c r="C172" s="217" t="s">
        <v>403</v>
      </c>
      <c r="D172" s="217" t="s">
        <v>158</v>
      </c>
      <c r="E172" s="218" t="s">
        <v>1028</v>
      </c>
      <c r="F172" s="219" t="s">
        <v>1029</v>
      </c>
      <c r="G172" s="220" t="s">
        <v>180</v>
      </c>
      <c r="H172" s="221">
        <v>98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163</v>
      </c>
      <c r="AT172" s="228" t="s">
        <v>158</v>
      </c>
      <c r="AU172" s="228" t="s">
        <v>85</v>
      </c>
      <c r="AY172" s="16" t="s">
        <v>155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163</v>
      </c>
      <c r="BM172" s="228" t="s">
        <v>630</v>
      </c>
    </row>
    <row r="173" s="2" customFormat="1" ht="16.5" customHeight="1">
      <c r="A173" s="37"/>
      <c r="B173" s="38"/>
      <c r="C173" s="217" t="s">
        <v>408</v>
      </c>
      <c r="D173" s="217" t="s">
        <v>158</v>
      </c>
      <c r="E173" s="218" t="s">
        <v>1030</v>
      </c>
      <c r="F173" s="219" t="s">
        <v>1031</v>
      </c>
      <c r="G173" s="220" t="s">
        <v>180</v>
      </c>
      <c r="H173" s="221">
        <v>10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163</v>
      </c>
      <c r="AT173" s="228" t="s">
        <v>158</v>
      </c>
      <c r="AU173" s="228" t="s">
        <v>85</v>
      </c>
      <c r="AY173" s="16" t="s">
        <v>155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163</v>
      </c>
      <c r="BM173" s="228" t="s">
        <v>640</v>
      </c>
    </row>
    <row r="174" s="2" customFormat="1" ht="21.75" customHeight="1">
      <c r="A174" s="37"/>
      <c r="B174" s="38"/>
      <c r="C174" s="217" t="s">
        <v>416</v>
      </c>
      <c r="D174" s="217" t="s">
        <v>158</v>
      </c>
      <c r="E174" s="218" t="s">
        <v>1032</v>
      </c>
      <c r="F174" s="219" t="s">
        <v>1033</v>
      </c>
      <c r="G174" s="220" t="s">
        <v>161</v>
      </c>
      <c r="H174" s="221">
        <v>0.29999999999999999</v>
      </c>
      <c r="I174" s="222"/>
      <c r="J174" s="223">
        <f>ROUND(I174*H174,2)</f>
        <v>0</v>
      </c>
      <c r="K174" s="219" t="s">
        <v>1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163</v>
      </c>
      <c r="AT174" s="228" t="s">
        <v>158</v>
      </c>
      <c r="AU174" s="228" t="s">
        <v>85</v>
      </c>
      <c r="AY174" s="16" t="s">
        <v>155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163</v>
      </c>
      <c r="BM174" s="228" t="s">
        <v>648</v>
      </c>
    </row>
    <row r="175" s="2" customFormat="1" ht="16.5" customHeight="1">
      <c r="A175" s="37"/>
      <c r="B175" s="38"/>
      <c r="C175" s="217" t="s">
        <v>421</v>
      </c>
      <c r="D175" s="217" t="s">
        <v>158</v>
      </c>
      <c r="E175" s="218" t="s">
        <v>1034</v>
      </c>
      <c r="F175" s="219" t="s">
        <v>1035</v>
      </c>
      <c r="G175" s="220" t="s">
        <v>1036</v>
      </c>
      <c r="H175" s="221">
        <v>20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163</v>
      </c>
      <c r="AT175" s="228" t="s">
        <v>158</v>
      </c>
      <c r="AU175" s="228" t="s">
        <v>85</v>
      </c>
      <c r="AY175" s="16" t="s">
        <v>155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163</v>
      </c>
      <c r="BM175" s="228" t="s">
        <v>660</v>
      </c>
    </row>
    <row r="176" s="2" customFormat="1" ht="16.5" customHeight="1">
      <c r="A176" s="37"/>
      <c r="B176" s="38"/>
      <c r="C176" s="217" t="s">
        <v>427</v>
      </c>
      <c r="D176" s="217" t="s">
        <v>158</v>
      </c>
      <c r="E176" s="218" t="s">
        <v>1037</v>
      </c>
      <c r="F176" s="219" t="s">
        <v>1038</v>
      </c>
      <c r="G176" s="220" t="s">
        <v>161</v>
      </c>
      <c r="H176" s="221">
        <v>0.29999999999999999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163</v>
      </c>
      <c r="AT176" s="228" t="s">
        <v>158</v>
      </c>
      <c r="AU176" s="228" t="s">
        <v>85</v>
      </c>
      <c r="AY176" s="16" t="s">
        <v>155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163</v>
      </c>
      <c r="BM176" s="228" t="s">
        <v>669</v>
      </c>
    </row>
    <row r="177" s="12" customFormat="1" ht="25.92" customHeight="1">
      <c r="A177" s="12"/>
      <c r="B177" s="201"/>
      <c r="C177" s="202"/>
      <c r="D177" s="203" t="s">
        <v>76</v>
      </c>
      <c r="E177" s="204" t="s">
        <v>1039</v>
      </c>
      <c r="F177" s="204" t="s">
        <v>1040</v>
      </c>
      <c r="G177" s="202"/>
      <c r="H177" s="202"/>
      <c r="I177" s="205"/>
      <c r="J177" s="206">
        <f>BK177</f>
        <v>0</v>
      </c>
      <c r="K177" s="202"/>
      <c r="L177" s="207"/>
      <c r="M177" s="208"/>
      <c r="N177" s="209"/>
      <c r="O177" s="209"/>
      <c r="P177" s="210">
        <f>SUM(P178:P220)</f>
        <v>0</v>
      </c>
      <c r="Q177" s="209"/>
      <c r="R177" s="210">
        <f>SUM(R178:R220)</f>
        <v>0</v>
      </c>
      <c r="S177" s="209"/>
      <c r="T177" s="211">
        <f>SUM(T178:T220)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85</v>
      </c>
      <c r="AT177" s="213" t="s">
        <v>76</v>
      </c>
      <c r="AU177" s="213" t="s">
        <v>77</v>
      </c>
      <c r="AY177" s="212" t="s">
        <v>155</v>
      </c>
      <c r="BK177" s="214">
        <f>SUM(BK178:BK220)</f>
        <v>0</v>
      </c>
    </row>
    <row r="178" s="2" customFormat="1" ht="16.5" customHeight="1">
      <c r="A178" s="37"/>
      <c r="B178" s="38"/>
      <c r="C178" s="217" t="s">
        <v>431</v>
      </c>
      <c r="D178" s="217" t="s">
        <v>158</v>
      </c>
      <c r="E178" s="218" t="s">
        <v>1041</v>
      </c>
      <c r="F178" s="219" t="s">
        <v>1042</v>
      </c>
      <c r="G178" s="220" t="s">
        <v>391</v>
      </c>
      <c r="H178" s="221">
        <v>4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163</v>
      </c>
      <c r="AT178" s="228" t="s">
        <v>158</v>
      </c>
      <c r="AU178" s="228" t="s">
        <v>85</v>
      </c>
      <c r="AY178" s="16" t="s">
        <v>155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163</v>
      </c>
      <c r="BM178" s="228" t="s">
        <v>677</v>
      </c>
    </row>
    <row r="179" s="2" customFormat="1" ht="16.5" customHeight="1">
      <c r="A179" s="37"/>
      <c r="B179" s="38"/>
      <c r="C179" s="217" t="s">
        <v>436</v>
      </c>
      <c r="D179" s="217" t="s">
        <v>158</v>
      </c>
      <c r="E179" s="218" t="s">
        <v>1043</v>
      </c>
      <c r="F179" s="219" t="s">
        <v>1044</v>
      </c>
      <c r="G179" s="220" t="s">
        <v>391</v>
      </c>
      <c r="H179" s="221">
        <v>1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163</v>
      </c>
      <c r="AT179" s="228" t="s">
        <v>158</v>
      </c>
      <c r="AU179" s="228" t="s">
        <v>85</v>
      </c>
      <c r="AY179" s="16" t="s">
        <v>155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163</v>
      </c>
      <c r="BM179" s="228" t="s">
        <v>688</v>
      </c>
    </row>
    <row r="180" s="2" customFormat="1" ht="16.5" customHeight="1">
      <c r="A180" s="37"/>
      <c r="B180" s="38"/>
      <c r="C180" s="217" t="s">
        <v>440</v>
      </c>
      <c r="D180" s="217" t="s">
        <v>158</v>
      </c>
      <c r="E180" s="218" t="s">
        <v>1045</v>
      </c>
      <c r="F180" s="219" t="s">
        <v>1046</v>
      </c>
      <c r="G180" s="220" t="s">
        <v>391</v>
      </c>
      <c r="H180" s="221">
        <v>25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163</v>
      </c>
      <c r="AT180" s="228" t="s">
        <v>158</v>
      </c>
      <c r="AU180" s="228" t="s">
        <v>85</v>
      </c>
      <c r="AY180" s="16" t="s">
        <v>155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163</v>
      </c>
      <c r="BM180" s="228" t="s">
        <v>699</v>
      </c>
    </row>
    <row r="181" s="2" customFormat="1" ht="16.5" customHeight="1">
      <c r="A181" s="37"/>
      <c r="B181" s="38"/>
      <c r="C181" s="217" t="s">
        <v>445</v>
      </c>
      <c r="D181" s="217" t="s">
        <v>158</v>
      </c>
      <c r="E181" s="218" t="s">
        <v>1047</v>
      </c>
      <c r="F181" s="219" t="s">
        <v>1048</v>
      </c>
      <c r="G181" s="220" t="s">
        <v>391</v>
      </c>
      <c r="H181" s="221">
        <v>190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163</v>
      </c>
      <c r="AT181" s="228" t="s">
        <v>158</v>
      </c>
      <c r="AU181" s="228" t="s">
        <v>85</v>
      </c>
      <c r="AY181" s="16" t="s">
        <v>155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85</v>
      </c>
      <c r="BK181" s="229">
        <f>ROUND(I181*H181,2)</f>
        <v>0</v>
      </c>
      <c r="BL181" s="16" t="s">
        <v>163</v>
      </c>
      <c r="BM181" s="228" t="s">
        <v>709</v>
      </c>
    </row>
    <row r="182" s="2" customFormat="1" ht="16.5" customHeight="1">
      <c r="A182" s="37"/>
      <c r="B182" s="38"/>
      <c r="C182" s="217" t="s">
        <v>449</v>
      </c>
      <c r="D182" s="217" t="s">
        <v>158</v>
      </c>
      <c r="E182" s="218" t="s">
        <v>1049</v>
      </c>
      <c r="F182" s="219" t="s">
        <v>1050</v>
      </c>
      <c r="G182" s="220" t="s">
        <v>391</v>
      </c>
      <c r="H182" s="221">
        <v>560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163</v>
      </c>
      <c r="AT182" s="228" t="s">
        <v>158</v>
      </c>
      <c r="AU182" s="228" t="s">
        <v>85</v>
      </c>
      <c r="AY182" s="16" t="s">
        <v>155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163</v>
      </c>
      <c r="BM182" s="228" t="s">
        <v>1051</v>
      </c>
    </row>
    <row r="183" s="2" customFormat="1" ht="16.5" customHeight="1">
      <c r="A183" s="37"/>
      <c r="B183" s="38"/>
      <c r="C183" s="217" t="s">
        <v>455</v>
      </c>
      <c r="D183" s="217" t="s">
        <v>158</v>
      </c>
      <c r="E183" s="218" t="s">
        <v>1052</v>
      </c>
      <c r="F183" s="219" t="s">
        <v>1053</v>
      </c>
      <c r="G183" s="220" t="s">
        <v>391</v>
      </c>
      <c r="H183" s="221">
        <v>15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163</v>
      </c>
      <c r="AT183" s="228" t="s">
        <v>158</v>
      </c>
      <c r="AU183" s="228" t="s">
        <v>85</v>
      </c>
      <c r="AY183" s="16" t="s">
        <v>155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163</v>
      </c>
      <c r="BM183" s="228" t="s">
        <v>1054</v>
      </c>
    </row>
    <row r="184" s="2" customFormat="1" ht="16.5" customHeight="1">
      <c r="A184" s="37"/>
      <c r="B184" s="38"/>
      <c r="C184" s="217" t="s">
        <v>460</v>
      </c>
      <c r="D184" s="217" t="s">
        <v>158</v>
      </c>
      <c r="E184" s="218" t="s">
        <v>1055</v>
      </c>
      <c r="F184" s="219" t="s">
        <v>1056</v>
      </c>
      <c r="G184" s="220" t="s">
        <v>391</v>
      </c>
      <c r="H184" s="221">
        <v>40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163</v>
      </c>
      <c r="AT184" s="228" t="s">
        <v>158</v>
      </c>
      <c r="AU184" s="228" t="s">
        <v>85</v>
      </c>
      <c r="AY184" s="16" t="s">
        <v>155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163</v>
      </c>
      <c r="BM184" s="228" t="s">
        <v>1057</v>
      </c>
    </row>
    <row r="185" s="2" customFormat="1" ht="16.5" customHeight="1">
      <c r="A185" s="37"/>
      <c r="B185" s="38"/>
      <c r="C185" s="217" t="s">
        <v>465</v>
      </c>
      <c r="D185" s="217" t="s">
        <v>158</v>
      </c>
      <c r="E185" s="218" t="s">
        <v>1058</v>
      </c>
      <c r="F185" s="219" t="s">
        <v>1059</v>
      </c>
      <c r="G185" s="220" t="s">
        <v>391</v>
      </c>
      <c r="H185" s="221">
        <v>20</v>
      </c>
      <c r="I185" s="222"/>
      <c r="J185" s="223">
        <f>ROUND(I185*H185,2)</f>
        <v>0</v>
      </c>
      <c r="K185" s="219" t="s">
        <v>1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163</v>
      </c>
      <c r="AT185" s="228" t="s">
        <v>158</v>
      </c>
      <c r="AU185" s="228" t="s">
        <v>85</v>
      </c>
      <c r="AY185" s="16" t="s">
        <v>155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163</v>
      </c>
      <c r="BM185" s="228" t="s">
        <v>1060</v>
      </c>
    </row>
    <row r="186" s="2" customFormat="1" ht="16.5" customHeight="1">
      <c r="A186" s="37"/>
      <c r="B186" s="38"/>
      <c r="C186" s="217" t="s">
        <v>469</v>
      </c>
      <c r="D186" s="217" t="s">
        <v>158</v>
      </c>
      <c r="E186" s="218" t="s">
        <v>1061</v>
      </c>
      <c r="F186" s="219" t="s">
        <v>1062</v>
      </c>
      <c r="G186" s="220" t="s">
        <v>995</v>
      </c>
      <c r="H186" s="221">
        <v>45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163</v>
      </c>
      <c r="AT186" s="228" t="s">
        <v>158</v>
      </c>
      <c r="AU186" s="228" t="s">
        <v>85</v>
      </c>
      <c r="AY186" s="16" t="s">
        <v>155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163</v>
      </c>
      <c r="BM186" s="228" t="s">
        <v>1063</v>
      </c>
    </row>
    <row r="187" s="2" customFormat="1" ht="16.5" customHeight="1">
      <c r="A187" s="37"/>
      <c r="B187" s="38"/>
      <c r="C187" s="217" t="s">
        <v>475</v>
      </c>
      <c r="D187" s="217" t="s">
        <v>158</v>
      </c>
      <c r="E187" s="218" t="s">
        <v>1064</v>
      </c>
      <c r="F187" s="219" t="s">
        <v>1065</v>
      </c>
      <c r="G187" s="220" t="s">
        <v>1066</v>
      </c>
      <c r="H187" s="221">
        <v>15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163</v>
      </c>
      <c r="AT187" s="228" t="s">
        <v>158</v>
      </c>
      <c r="AU187" s="228" t="s">
        <v>85</v>
      </c>
      <c r="AY187" s="16" t="s">
        <v>155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163</v>
      </c>
      <c r="BM187" s="228" t="s">
        <v>1067</v>
      </c>
    </row>
    <row r="188" s="2" customFormat="1" ht="16.5" customHeight="1">
      <c r="A188" s="37"/>
      <c r="B188" s="38"/>
      <c r="C188" s="217" t="s">
        <v>480</v>
      </c>
      <c r="D188" s="217" t="s">
        <v>158</v>
      </c>
      <c r="E188" s="218" t="s">
        <v>1068</v>
      </c>
      <c r="F188" s="219" t="s">
        <v>1069</v>
      </c>
      <c r="G188" s="220" t="s">
        <v>1066</v>
      </c>
      <c r="H188" s="221">
        <v>15</v>
      </c>
      <c r="I188" s="222"/>
      <c r="J188" s="223">
        <f>ROUND(I188*H188,2)</f>
        <v>0</v>
      </c>
      <c r="K188" s="219" t="s">
        <v>1</v>
      </c>
      <c r="L188" s="43"/>
      <c r="M188" s="224" t="s">
        <v>1</v>
      </c>
      <c r="N188" s="225" t="s">
        <v>42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163</v>
      </c>
      <c r="AT188" s="228" t="s">
        <v>158</v>
      </c>
      <c r="AU188" s="228" t="s">
        <v>85</v>
      </c>
      <c r="AY188" s="16" t="s">
        <v>155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163</v>
      </c>
      <c r="BM188" s="228" t="s">
        <v>1070</v>
      </c>
    </row>
    <row r="189" s="2" customFormat="1" ht="16.5" customHeight="1">
      <c r="A189" s="37"/>
      <c r="B189" s="38"/>
      <c r="C189" s="217" t="s">
        <v>485</v>
      </c>
      <c r="D189" s="217" t="s">
        <v>158</v>
      </c>
      <c r="E189" s="218" t="s">
        <v>1071</v>
      </c>
      <c r="F189" s="219" t="s">
        <v>1072</v>
      </c>
      <c r="G189" s="220" t="s">
        <v>1066</v>
      </c>
      <c r="H189" s="221">
        <v>1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42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163</v>
      </c>
      <c r="AT189" s="228" t="s">
        <v>158</v>
      </c>
      <c r="AU189" s="228" t="s">
        <v>85</v>
      </c>
      <c r="AY189" s="16" t="s">
        <v>155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85</v>
      </c>
      <c r="BK189" s="229">
        <f>ROUND(I189*H189,2)</f>
        <v>0</v>
      </c>
      <c r="BL189" s="16" t="s">
        <v>163</v>
      </c>
      <c r="BM189" s="228" t="s">
        <v>1073</v>
      </c>
    </row>
    <row r="190" s="2" customFormat="1" ht="16.5" customHeight="1">
      <c r="A190" s="37"/>
      <c r="B190" s="38"/>
      <c r="C190" s="217" t="s">
        <v>490</v>
      </c>
      <c r="D190" s="217" t="s">
        <v>158</v>
      </c>
      <c r="E190" s="218" t="s">
        <v>1074</v>
      </c>
      <c r="F190" s="219" t="s">
        <v>1075</v>
      </c>
      <c r="G190" s="220" t="s">
        <v>1066</v>
      </c>
      <c r="H190" s="221">
        <v>1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163</v>
      </c>
      <c r="AT190" s="228" t="s">
        <v>158</v>
      </c>
      <c r="AU190" s="228" t="s">
        <v>85</v>
      </c>
      <c r="AY190" s="16" t="s">
        <v>155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163</v>
      </c>
      <c r="BM190" s="228" t="s">
        <v>1076</v>
      </c>
    </row>
    <row r="191" s="2" customFormat="1" ht="16.5" customHeight="1">
      <c r="A191" s="37"/>
      <c r="B191" s="38"/>
      <c r="C191" s="217" t="s">
        <v>494</v>
      </c>
      <c r="D191" s="217" t="s">
        <v>158</v>
      </c>
      <c r="E191" s="218" t="s">
        <v>1077</v>
      </c>
      <c r="F191" s="219" t="s">
        <v>1078</v>
      </c>
      <c r="G191" s="220" t="s">
        <v>1066</v>
      </c>
      <c r="H191" s="221">
        <v>3</v>
      </c>
      <c r="I191" s="222"/>
      <c r="J191" s="223">
        <f>ROUND(I191*H191,2)</f>
        <v>0</v>
      </c>
      <c r="K191" s="219" t="s">
        <v>1</v>
      </c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163</v>
      </c>
      <c r="AT191" s="228" t="s">
        <v>158</v>
      </c>
      <c r="AU191" s="228" t="s">
        <v>85</v>
      </c>
      <c r="AY191" s="16" t="s">
        <v>155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85</v>
      </c>
      <c r="BK191" s="229">
        <f>ROUND(I191*H191,2)</f>
        <v>0</v>
      </c>
      <c r="BL191" s="16" t="s">
        <v>163</v>
      </c>
      <c r="BM191" s="228" t="s">
        <v>1079</v>
      </c>
    </row>
    <row r="192" s="2" customFormat="1" ht="16.5" customHeight="1">
      <c r="A192" s="37"/>
      <c r="B192" s="38"/>
      <c r="C192" s="217" t="s">
        <v>498</v>
      </c>
      <c r="D192" s="217" t="s">
        <v>158</v>
      </c>
      <c r="E192" s="218" t="s">
        <v>1080</v>
      </c>
      <c r="F192" s="219" t="s">
        <v>1081</v>
      </c>
      <c r="G192" s="220" t="s">
        <v>1066</v>
      </c>
      <c r="H192" s="221">
        <v>1</v>
      </c>
      <c r="I192" s="222"/>
      <c r="J192" s="223">
        <f>ROUND(I192*H192,2)</f>
        <v>0</v>
      </c>
      <c r="K192" s="219" t="s">
        <v>1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163</v>
      </c>
      <c r="AT192" s="228" t="s">
        <v>158</v>
      </c>
      <c r="AU192" s="228" t="s">
        <v>85</v>
      </c>
      <c r="AY192" s="16" t="s">
        <v>155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163</v>
      </c>
      <c r="BM192" s="228" t="s">
        <v>1082</v>
      </c>
    </row>
    <row r="193" s="2" customFormat="1" ht="16.5" customHeight="1">
      <c r="A193" s="37"/>
      <c r="B193" s="38"/>
      <c r="C193" s="217" t="s">
        <v>502</v>
      </c>
      <c r="D193" s="217" t="s">
        <v>158</v>
      </c>
      <c r="E193" s="218" t="s">
        <v>1083</v>
      </c>
      <c r="F193" s="219" t="s">
        <v>1084</v>
      </c>
      <c r="G193" s="220" t="s">
        <v>1066</v>
      </c>
      <c r="H193" s="221">
        <v>22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42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163</v>
      </c>
      <c r="AT193" s="228" t="s">
        <v>158</v>
      </c>
      <c r="AU193" s="228" t="s">
        <v>85</v>
      </c>
      <c r="AY193" s="16" t="s">
        <v>155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85</v>
      </c>
      <c r="BK193" s="229">
        <f>ROUND(I193*H193,2)</f>
        <v>0</v>
      </c>
      <c r="BL193" s="16" t="s">
        <v>163</v>
      </c>
      <c r="BM193" s="228" t="s">
        <v>1085</v>
      </c>
    </row>
    <row r="194" s="2" customFormat="1" ht="16.5" customHeight="1">
      <c r="A194" s="37"/>
      <c r="B194" s="38"/>
      <c r="C194" s="217" t="s">
        <v>510</v>
      </c>
      <c r="D194" s="217" t="s">
        <v>158</v>
      </c>
      <c r="E194" s="218" t="s">
        <v>1086</v>
      </c>
      <c r="F194" s="219" t="s">
        <v>1087</v>
      </c>
      <c r="G194" s="220" t="s">
        <v>1066</v>
      </c>
      <c r="H194" s="221">
        <v>3</v>
      </c>
      <c r="I194" s="222"/>
      <c r="J194" s="223">
        <f>ROUND(I194*H194,2)</f>
        <v>0</v>
      </c>
      <c r="K194" s="219" t="s">
        <v>1</v>
      </c>
      <c r="L194" s="43"/>
      <c r="M194" s="224" t="s">
        <v>1</v>
      </c>
      <c r="N194" s="225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163</v>
      </c>
      <c r="AT194" s="228" t="s">
        <v>158</v>
      </c>
      <c r="AU194" s="228" t="s">
        <v>85</v>
      </c>
      <c r="AY194" s="16" t="s">
        <v>155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163</v>
      </c>
      <c r="BM194" s="228" t="s">
        <v>1088</v>
      </c>
    </row>
    <row r="195" s="2" customFormat="1" ht="16.5" customHeight="1">
      <c r="A195" s="37"/>
      <c r="B195" s="38"/>
      <c r="C195" s="217" t="s">
        <v>515</v>
      </c>
      <c r="D195" s="217" t="s">
        <v>158</v>
      </c>
      <c r="E195" s="218" t="s">
        <v>1086</v>
      </c>
      <c r="F195" s="219" t="s">
        <v>1087</v>
      </c>
      <c r="G195" s="220" t="s">
        <v>1066</v>
      </c>
      <c r="H195" s="221">
        <v>1</v>
      </c>
      <c r="I195" s="222"/>
      <c r="J195" s="223">
        <f>ROUND(I195*H195,2)</f>
        <v>0</v>
      </c>
      <c r="K195" s="219" t="s">
        <v>1</v>
      </c>
      <c r="L195" s="43"/>
      <c r="M195" s="224" t="s">
        <v>1</v>
      </c>
      <c r="N195" s="225" t="s">
        <v>42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163</v>
      </c>
      <c r="AT195" s="228" t="s">
        <v>158</v>
      </c>
      <c r="AU195" s="228" t="s">
        <v>85</v>
      </c>
      <c r="AY195" s="16" t="s">
        <v>155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85</v>
      </c>
      <c r="BK195" s="229">
        <f>ROUND(I195*H195,2)</f>
        <v>0</v>
      </c>
      <c r="BL195" s="16" t="s">
        <v>163</v>
      </c>
      <c r="BM195" s="228" t="s">
        <v>1089</v>
      </c>
    </row>
    <row r="196" s="2" customFormat="1" ht="16.5" customHeight="1">
      <c r="A196" s="37"/>
      <c r="B196" s="38"/>
      <c r="C196" s="217" t="s">
        <v>519</v>
      </c>
      <c r="D196" s="217" t="s">
        <v>158</v>
      </c>
      <c r="E196" s="218" t="s">
        <v>1090</v>
      </c>
      <c r="F196" s="219" t="s">
        <v>1091</v>
      </c>
      <c r="G196" s="220" t="s">
        <v>1066</v>
      </c>
      <c r="H196" s="221">
        <v>2</v>
      </c>
      <c r="I196" s="222"/>
      <c r="J196" s="223">
        <f>ROUND(I196*H196,2)</f>
        <v>0</v>
      </c>
      <c r="K196" s="219" t="s">
        <v>1</v>
      </c>
      <c r="L196" s="43"/>
      <c r="M196" s="224" t="s">
        <v>1</v>
      </c>
      <c r="N196" s="225" t="s">
        <v>42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163</v>
      </c>
      <c r="AT196" s="228" t="s">
        <v>158</v>
      </c>
      <c r="AU196" s="228" t="s">
        <v>85</v>
      </c>
      <c r="AY196" s="16" t="s">
        <v>155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85</v>
      </c>
      <c r="BK196" s="229">
        <f>ROUND(I196*H196,2)</f>
        <v>0</v>
      </c>
      <c r="BL196" s="16" t="s">
        <v>163</v>
      </c>
      <c r="BM196" s="228" t="s">
        <v>1092</v>
      </c>
    </row>
    <row r="197" s="2" customFormat="1" ht="16.5" customHeight="1">
      <c r="A197" s="37"/>
      <c r="B197" s="38"/>
      <c r="C197" s="217" t="s">
        <v>525</v>
      </c>
      <c r="D197" s="217" t="s">
        <v>158</v>
      </c>
      <c r="E197" s="218" t="s">
        <v>1093</v>
      </c>
      <c r="F197" s="219" t="s">
        <v>1094</v>
      </c>
      <c r="G197" s="220" t="s">
        <v>1066</v>
      </c>
      <c r="H197" s="221">
        <v>1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42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163</v>
      </c>
      <c r="AT197" s="228" t="s">
        <v>158</v>
      </c>
      <c r="AU197" s="228" t="s">
        <v>85</v>
      </c>
      <c r="AY197" s="16" t="s">
        <v>155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85</v>
      </c>
      <c r="BK197" s="229">
        <f>ROUND(I197*H197,2)</f>
        <v>0</v>
      </c>
      <c r="BL197" s="16" t="s">
        <v>163</v>
      </c>
      <c r="BM197" s="228" t="s">
        <v>1095</v>
      </c>
    </row>
    <row r="198" s="2" customFormat="1" ht="16.5" customHeight="1">
      <c r="A198" s="37"/>
      <c r="B198" s="38"/>
      <c r="C198" s="217" t="s">
        <v>529</v>
      </c>
      <c r="D198" s="217" t="s">
        <v>158</v>
      </c>
      <c r="E198" s="218" t="s">
        <v>1096</v>
      </c>
      <c r="F198" s="219" t="s">
        <v>1097</v>
      </c>
      <c r="G198" s="220" t="s">
        <v>1066</v>
      </c>
      <c r="H198" s="221">
        <v>18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163</v>
      </c>
      <c r="AT198" s="228" t="s">
        <v>158</v>
      </c>
      <c r="AU198" s="228" t="s">
        <v>85</v>
      </c>
      <c r="AY198" s="16" t="s">
        <v>155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163</v>
      </c>
      <c r="BM198" s="228" t="s">
        <v>1098</v>
      </c>
    </row>
    <row r="199" s="2" customFormat="1" ht="16.5" customHeight="1">
      <c r="A199" s="37"/>
      <c r="B199" s="38"/>
      <c r="C199" s="217" t="s">
        <v>533</v>
      </c>
      <c r="D199" s="217" t="s">
        <v>158</v>
      </c>
      <c r="E199" s="218" t="s">
        <v>1099</v>
      </c>
      <c r="F199" s="219" t="s">
        <v>1100</v>
      </c>
      <c r="G199" s="220" t="s">
        <v>1066</v>
      </c>
      <c r="H199" s="221">
        <v>1</v>
      </c>
      <c r="I199" s="222"/>
      <c r="J199" s="223">
        <f>ROUND(I199*H199,2)</f>
        <v>0</v>
      </c>
      <c r="K199" s="219" t="s">
        <v>1</v>
      </c>
      <c r="L199" s="43"/>
      <c r="M199" s="224" t="s">
        <v>1</v>
      </c>
      <c r="N199" s="225" t="s">
        <v>42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163</v>
      </c>
      <c r="AT199" s="228" t="s">
        <v>158</v>
      </c>
      <c r="AU199" s="228" t="s">
        <v>85</v>
      </c>
      <c r="AY199" s="16" t="s">
        <v>155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85</v>
      </c>
      <c r="BK199" s="229">
        <f>ROUND(I199*H199,2)</f>
        <v>0</v>
      </c>
      <c r="BL199" s="16" t="s">
        <v>163</v>
      </c>
      <c r="BM199" s="228" t="s">
        <v>1101</v>
      </c>
    </row>
    <row r="200" s="2" customFormat="1" ht="16.5" customHeight="1">
      <c r="A200" s="37"/>
      <c r="B200" s="38"/>
      <c r="C200" s="217" t="s">
        <v>538</v>
      </c>
      <c r="D200" s="217" t="s">
        <v>158</v>
      </c>
      <c r="E200" s="218" t="s">
        <v>1102</v>
      </c>
      <c r="F200" s="219" t="s">
        <v>1103</v>
      </c>
      <c r="G200" s="220" t="s">
        <v>1066</v>
      </c>
      <c r="H200" s="221">
        <v>1</v>
      </c>
      <c r="I200" s="222"/>
      <c r="J200" s="223">
        <f>ROUND(I200*H200,2)</f>
        <v>0</v>
      </c>
      <c r="K200" s="219" t="s">
        <v>1</v>
      </c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163</v>
      </c>
      <c r="AT200" s="228" t="s">
        <v>158</v>
      </c>
      <c r="AU200" s="228" t="s">
        <v>85</v>
      </c>
      <c r="AY200" s="16" t="s">
        <v>155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85</v>
      </c>
      <c r="BK200" s="229">
        <f>ROUND(I200*H200,2)</f>
        <v>0</v>
      </c>
      <c r="BL200" s="16" t="s">
        <v>163</v>
      </c>
      <c r="BM200" s="228" t="s">
        <v>1104</v>
      </c>
    </row>
    <row r="201" s="2" customFormat="1" ht="16.5" customHeight="1">
      <c r="A201" s="37"/>
      <c r="B201" s="38"/>
      <c r="C201" s="217" t="s">
        <v>542</v>
      </c>
      <c r="D201" s="217" t="s">
        <v>158</v>
      </c>
      <c r="E201" s="218" t="s">
        <v>1105</v>
      </c>
      <c r="F201" s="219" t="s">
        <v>1106</v>
      </c>
      <c r="G201" s="220" t="s">
        <v>1066</v>
      </c>
      <c r="H201" s="221">
        <v>3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163</v>
      </c>
      <c r="AT201" s="228" t="s">
        <v>158</v>
      </c>
      <c r="AU201" s="228" t="s">
        <v>85</v>
      </c>
      <c r="AY201" s="16" t="s">
        <v>155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85</v>
      </c>
      <c r="BK201" s="229">
        <f>ROUND(I201*H201,2)</f>
        <v>0</v>
      </c>
      <c r="BL201" s="16" t="s">
        <v>163</v>
      </c>
      <c r="BM201" s="228" t="s">
        <v>1107</v>
      </c>
    </row>
    <row r="202" s="2" customFormat="1" ht="16.5" customHeight="1">
      <c r="A202" s="37"/>
      <c r="B202" s="38"/>
      <c r="C202" s="217" t="s">
        <v>547</v>
      </c>
      <c r="D202" s="217" t="s">
        <v>158</v>
      </c>
      <c r="E202" s="218" t="s">
        <v>1108</v>
      </c>
      <c r="F202" s="219" t="s">
        <v>1109</v>
      </c>
      <c r="G202" s="220" t="s">
        <v>1066</v>
      </c>
      <c r="H202" s="221">
        <v>1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163</v>
      </c>
      <c r="AT202" s="228" t="s">
        <v>158</v>
      </c>
      <c r="AU202" s="228" t="s">
        <v>85</v>
      </c>
      <c r="AY202" s="16" t="s">
        <v>155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85</v>
      </c>
      <c r="BK202" s="229">
        <f>ROUND(I202*H202,2)</f>
        <v>0</v>
      </c>
      <c r="BL202" s="16" t="s">
        <v>163</v>
      </c>
      <c r="BM202" s="228" t="s">
        <v>1110</v>
      </c>
    </row>
    <row r="203" s="2" customFormat="1" ht="16.5" customHeight="1">
      <c r="A203" s="37"/>
      <c r="B203" s="38"/>
      <c r="C203" s="217" t="s">
        <v>551</v>
      </c>
      <c r="D203" s="217" t="s">
        <v>158</v>
      </c>
      <c r="E203" s="218" t="s">
        <v>1111</v>
      </c>
      <c r="F203" s="219" t="s">
        <v>1112</v>
      </c>
      <c r="G203" s="220" t="s">
        <v>1066</v>
      </c>
      <c r="H203" s="221">
        <v>1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42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163</v>
      </c>
      <c r="AT203" s="228" t="s">
        <v>158</v>
      </c>
      <c r="AU203" s="228" t="s">
        <v>85</v>
      </c>
      <c r="AY203" s="16" t="s">
        <v>155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85</v>
      </c>
      <c r="BK203" s="229">
        <f>ROUND(I203*H203,2)</f>
        <v>0</v>
      </c>
      <c r="BL203" s="16" t="s">
        <v>163</v>
      </c>
      <c r="BM203" s="228" t="s">
        <v>1113</v>
      </c>
    </row>
    <row r="204" s="2" customFormat="1" ht="16.5" customHeight="1">
      <c r="A204" s="37"/>
      <c r="B204" s="38"/>
      <c r="C204" s="217" t="s">
        <v>555</v>
      </c>
      <c r="D204" s="217" t="s">
        <v>158</v>
      </c>
      <c r="E204" s="218" t="s">
        <v>1114</v>
      </c>
      <c r="F204" s="219" t="s">
        <v>1115</v>
      </c>
      <c r="G204" s="220" t="s">
        <v>1066</v>
      </c>
      <c r="H204" s="221">
        <v>1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42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163</v>
      </c>
      <c r="AT204" s="228" t="s">
        <v>158</v>
      </c>
      <c r="AU204" s="228" t="s">
        <v>85</v>
      </c>
      <c r="AY204" s="16" t="s">
        <v>155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85</v>
      </c>
      <c r="BK204" s="229">
        <f>ROUND(I204*H204,2)</f>
        <v>0</v>
      </c>
      <c r="BL204" s="16" t="s">
        <v>163</v>
      </c>
      <c r="BM204" s="228" t="s">
        <v>1116</v>
      </c>
    </row>
    <row r="205" s="2" customFormat="1" ht="16.5" customHeight="1">
      <c r="A205" s="37"/>
      <c r="B205" s="38"/>
      <c r="C205" s="217" t="s">
        <v>560</v>
      </c>
      <c r="D205" s="217" t="s">
        <v>158</v>
      </c>
      <c r="E205" s="218" t="s">
        <v>1117</v>
      </c>
      <c r="F205" s="219" t="s">
        <v>1118</v>
      </c>
      <c r="G205" s="220" t="s">
        <v>1066</v>
      </c>
      <c r="H205" s="221">
        <v>1</v>
      </c>
      <c r="I205" s="222"/>
      <c r="J205" s="223">
        <f>ROUND(I205*H205,2)</f>
        <v>0</v>
      </c>
      <c r="K205" s="219" t="s">
        <v>1</v>
      </c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163</v>
      </c>
      <c r="AT205" s="228" t="s">
        <v>158</v>
      </c>
      <c r="AU205" s="228" t="s">
        <v>85</v>
      </c>
      <c r="AY205" s="16" t="s">
        <v>155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163</v>
      </c>
      <c r="BM205" s="228" t="s">
        <v>1119</v>
      </c>
    </row>
    <row r="206" s="2" customFormat="1" ht="16.5" customHeight="1">
      <c r="A206" s="37"/>
      <c r="B206" s="38"/>
      <c r="C206" s="217" t="s">
        <v>565</v>
      </c>
      <c r="D206" s="217" t="s">
        <v>158</v>
      </c>
      <c r="E206" s="218" t="s">
        <v>1120</v>
      </c>
      <c r="F206" s="219" t="s">
        <v>1121</v>
      </c>
      <c r="G206" s="220" t="s">
        <v>995</v>
      </c>
      <c r="H206" s="221">
        <v>44</v>
      </c>
      <c r="I206" s="222"/>
      <c r="J206" s="223">
        <f>ROUND(I206*H206,2)</f>
        <v>0</v>
      </c>
      <c r="K206" s="219" t="s">
        <v>1</v>
      </c>
      <c r="L206" s="43"/>
      <c r="M206" s="224" t="s">
        <v>1</v>
      </c>
      <c r="N206" s="225" t="s">
        <v>42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163</v>
      </c>
      <c r="AT206" s="228" t="s">
        <v>158</v>
      </c>
      <c r="AU206" s="228" t="s">
        <v>85</v>
      </c>
      <c r="AY206" s="16" t="s">
        <v>155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85</v>
      </c>
      <c r="BK206" s="229">
        <f>ROUND(I206*H206,2)</f>
        <v>0</v>
      </c>
      <c r="BL206" s="16" t="s">
        <v>163</v>
      </c>
      <c r="BM206" s="228" t="s">
        <v>1122</v>
      </c>
    </row>
    <row r="207" s="2" customFormat="1" ht="16.5" customHeight="1">
      <c r="A207" s="37"/>
      <c r="B207" s="38"/>
      <c r="C207" s="217" t="s">
        <v>569</v>
      </c>
      <c r="D207" s="217" t="s">
        <v>158</v>
      </c>
      <c r="E207" s="218" t="s">
        <v>1123</v>
      </c>
      <c r="F207" s="219" t="s">
        <v>1124</v>
      </c>
      <c r="G207" s="220" t="s">
        <v>995</v>
      </c>
      <c r="H207" s="221">
        <v>15</v>
      </c>
      <c r="I207" s="222"/>
      <c r="J207" s="223">
        <f>ROUND(I207*H207,2)</f>
        <v>0</v>
      </c>
      <c r="K207" s="219" t="s">
        <v>1</v>
      </c>
      <c r="L207" s="43"/>
      <c r="M207" s="224" t="s">
        <v>1</v>
      </c>
      <c r="N207" s="225" t="s">
        <v>42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163</v>
      </c>
      <c r="AT207" s="228" t="s">
        <v>158</v>
      </c>
      <c r="AU207" s="228" t="s">
        <v>85</v>
      </c>
      <c r="AY207" s="16" t="s">
        <v>155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85</v>
      </c>
      <c r="BK207" s="229">
        <f>ROUND(I207*H207,2)</f>
        <v>0</v>
      </c>
      <c r="BL207" s="16" t="s">
        <v>163</v>
      </c>
      <c r="BM207" s="228" t="s">
        <v>1125</v>
      </c>
    </row>
    <row r="208" s="2" customFormat="1" ht="16.5" customHeight="1">
      <c r="A208" s="37"/>
      <c r="B208" s="38"/>
      <c r="C208" s="217" t="s">
        <v>573</v>
      </c>
      <c r="D208" s="217" t="s">
        <v>158</v>
      </c>
      <c r="E208" s="218" t="s">
        <v>1126</v>
      </c>
      <c r="F208" s="219" t="s">
        <v>1127</v>
      </c>
      <c r="G208" s="220" t="s">
        <v>391</v>
      </c>
      <c r="H208" s="221">
        <v>36</v>
      </c>
      <c r="I208" s="222"/>
      <c r="J208" s="223">
        <f>ROUND(I208*H208,2)</f>
        <v>0</v>
      </c>
      <c r="K208" s="219" t="s">
        <v>1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163</v>
      </c>
      <c r="AT208" s="228" t="s">
        <v>158</v>
      </c>
      <c r="AU208" s="228" t="s">
        <v>85</v>
      </c>
      <c r="AY208" s="16" t="s">
        <v>155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85</v>
      </c>
      <c r="BK208" s="229">
        <f>ROUND(I208*H208,2)</f>
        <v>0</v>
      </c>
      <c r="BL208" s="16" t="s">
        <v>163</v>
      </c>
      <c r="BM208" s="228" t="s">
        <v>1128</v>
      </c>
    </row>
    <row r="209" s="2" customFormat="1" ht="16.5" customHeight="1">
      <c r="A209" s="37"/>
      <c r="B209" s="38"/>
      <c r="C209" s="217" t="s">
        <v>579</v>
      </c>
      <c r="D209" s="217" t="s">
        <v>158</v>
      </c>
      <c r="E209" s="218" t="s">
        <v>1129</v>
      </c>
      <c r="F209" s="219" t="s">
        <v>1130</v>
      </c>
      <c r="G209" s="220" t="s">
        <v>391</v>
      </c>
      <c r="H209" s="221">
        <v>6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163</v>
      </c>
      <c r="AT209" s="228" t="s">
        <v>158</v>
      </c>
      <c r="AU209" s="228" t="s">
        <v>85</v>
      </c>
      <c r="AY209" s="16" t="s">
        <v>155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163</v>
      </c>
      <c r="BM209" s="228" t="s">
        <v>1131</v>
      </c>
    </row>
    <row r="210" s="2" customFormat="1" ht="16.5" customHeight="1">
      <c r="A210" s="37"/>
      <c r="B210" s="38"/>
      <c r="C210" s="217" t="s">
        <v>583</v>
      </c>
      <c r="D210" s="217" t="s">
        <v>158</v>
      </c>
      <c r="E210" s="218" t="s">
        <v>1132</v>
      </c>
      <c r="F210" s="219" t="s">
        <v>1133</v>
      </c>
      <c r="G210" s="220" t="s">
        <v>391</v>
      </c>
      <c r="H210" s="221">
        <v>110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163</v>
      </c>
      <c r="AT210" s="228" t="s">
        <v>158</v>
      </c>
      <c r="AU210" s="228" t="s">
        <v>85</v>
      </c>
      <c r="AY210" s="16" t="s">
        <v>155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85</v>
      </c>
      <c r="BK210" s="229">
        <f>ROUND(I210*H210,2)</f>
        <v>0</v>
      </c>
      <c r="BL210" s="16" t="s">
        <v>163</v>
      </c>
      <c r="BM210" s="228" t="s">
        <v>1134</v>
      </c>
    </row>
    <row r="211" s="2" customFormat="1" ht="16.5" customHeight="1">
      <c r="A211" s="37"/>
      <c r="B211" s="38"/>
      <c r="C211" s="217" t="s">
        <v>588</v>
      </c>
      <c r="D211" s="217" t="s">
        <v>158</v>
      </c>
      <c r="E211" s="218" t="s">
        <v>1135</v>
      </c>
      <c r="F211" s="219" t="s">
        <v>1136</v>
      </c>
      <c r="G211" s="220" t="s">
        <v>1066</v>
      </c>
      <c r="H211" s="221">
        <v>13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42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163</v>
      </c>
      <c r="AT211" s="228" t="s">
        <v>158</v>
      </c>
      <c r="AU211" s="228" t="s">
        <v>85</v>
      </c>
      <c r="AY211" s="16" t="s">
        <v>155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85</v>
      </c>
      <c r="BK211" s="229">
        <f>ROUND(I211*H211,2)</f>
        <v>0</v>
      </c>
      <c r="BL211" s="16" t="s">
        <v>163</v>
      </c>
      <c r="BM211" s="228" t="s">
        <v>1137</v>
      </c>
    </row>
    <row r="212" s="2" customFormat="1" ht="16.5" customHeight="1">
      <c r="A212" s="37"/>
      <c r="B212" s="38"/>
      <c r="C212" s="217" t="s">
        <v>592</v>
      </c>
      <c r="D212" s="217" t="s">
        <v>158</v>
      </c>
      <c r="E212" s="218" t="s">
        <v>1138</v>
      </c>
      <c r="F212" s="219" t="s">
        <v>1139</v>
      </c>
      <c r="G212" s="220" t="s">
        <v>1066</v>
      </c>
      <c r="H212" s="221">
        <v>25</v>
      </c>
      <c r="I212" s="222"/>
      <c r="J212" s="223">
        <f>ROUND(I212*H212,2)</f>
        <v>0</v>
      </c>
      <c r="K212" s="219" t="s">
        <v>1</v>
      </c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163</v>
      </c>
      <c r="AT212" s="228" t="s">
        <v>158</v>
      </c>
      <c r="AU212" s="228" t="s">
        <v>85</v>
      </c>
      <c r="AY212" s="16" t="s">
        <v>155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85</v>
      </c>
      <c r="BK212" s="229">
        <f>ROUND(I212*H212,2)</f>
        <v>0</v>
      </c>
      <c r="BL212" s="16" t="s">
        <v>163</v>
      </c>
      <c r="BM212" s="228" t="s">
        <v>1140</v>
      </c>
    </row>
    <row r="213" s="2" customFormat="1" ht="16.5" customHeight="1">
      <c r="A213" s="37"/>
      <c r="B213" s="38"/>
      <c r="C213" s="217" t="s">
        <v>596</v>
      </c>
      <c r="D213" s="217" t="s">
        <v>158</v>
      </c>
      <c r="E213" s="218" t="s">
        <v>1141</v>
      </c>
      <c r="F213" s="219" t="s">
        <v>1142</v>
      </c>
      <c r="G213" s="220" t="s">
        <v>1066</v>
      </c>
      <c r="H213" s="221">
        <v>25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163</v>
      </c>
      <c r="AT213" s="228" t="s">
        <v>158</v>
      </c>
      <c r="AU213" s="228" t="s">
        <v>85</v>
      </c>
      <c r="AY213" s="16" t="s">
        <v>155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163</v>
      </c>
      <c r="BM213" s="228" t="s">
        <v>1143</v>
      </c>
    </row>
    <row r="214" s="2" customFormat="1" ht="16.5" customHeight="1">
      <c r="A214" s="37"/>
      <c r="B214" s="38"/>
      <c r="C214" s="217" t="s">
        <v>600</v>
      </c>
      <c r="D214" s="217" t="s">
        <v>158</v>
      </c>
      <c r="E214" s="218" t="s">
        <v>1144</v>
      </c>
      <c r="F214" s="219" t="s">
        <v>1145</v>
      </c>
      <c r="G214" s="220" t="s">
        <v>946</v>
      </c>
      <c r="H214" s="221">
        <v>1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42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163</v>
      </c>
      <c r="AT214" s="228" t="s">
        <v>158</v>
      </c>
      <c r="AU214" s="228" t="s">
        <v>85</v>
      </c>
      <c r="AY214" s="16" t="s">
        <v>155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85</v>
      </c>
      <c r="BK214" s="229">
        <f>ROUND(I214*H214,2)</f>
        <v>0</v>
      </c>
      <c r="BL214" s="16" t="s">
        <v>163</v>
      </c>
      <c r="BM214" s="228" t="s">
        <v>1146</v>
      </c>
    </row>
    <row r="215" s="2" customFormat="1" ht="16.5" customHeight="1">
      <c r="A215" s="37"/>
      <c r="B215" s="38"/>
      <c r="C215" s="217" t="s">
        <v>606</v>
      </c>
      <c r="D215" s="217" t="s">
        <v>158</v>
      </c>
      <c r="E215" s="218" t="s">
        <v>1147</v>
      </c>
      <c r="F215" s="219" t="s">
        <v>1148</v>
      </c>
      <c r="G215" s="220" t="s">
        <v>1066</v>
      </c>
      <c r="H215" s="221">
        <v>2</v>
      </c>
      <c r="I215" s="222"/>
      <c r="J215" s="223">
        <f>ROUND(I215*H215,2)</f>
        <v>0</v>
      </c>
      <c r="K215" s="219" t="s">
        <v>1</v>
      </c>
      <c r="L215" s="43"/>
      <c r="M215" s="224" t="s">
        <v>1</v>
      </c>
      <c r="N215" s="225" t="s">
        <v>42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163</v>
      </c>
      <c r="AT215" s="228" t="s">
        <v>158</v>
      </c>
      <c r="AU215" s="228" t="s">
        <v>85</v>
      </c>
      <c r="AY215" s="16" t="s">
        <v>155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85</v>
      </c>
      <c r="BK215" s="229">
        <f>ROUND(I215*H215,2)</f>
        <v>0</v>
      </c>
      <c r="BL215" s="16" t="s">
        <v>163</v>
      </c>
      <c r="BM215" s="228" t="s">
        <v>1149</v>
      </c>
    </row>
    <row r="216" s="2" customFormat="1" ht="16.5" customHeight="1">
      <c r="A216" s="37"/>
      <c r="B216" s="38"/>
      <c r="C216" s="217" t="s">
        <v>611</v>
      </c>
      <c r="D216" s="217" t="s">
        <v>158</v>
      </c>
      <c r="E216" s="218" t="s">
        <v>1150</v>
      </c>
      <c r="F216" s="219" t="s">
        <v>1151</v>
      </c>
      <c r="G216" s="220" t="s">
        <v>1066</v>
      </c>
      <c r="H216" s="221">
        <v>2</v>
      </c>
      <c r="I216" s="222"/>
      <c r="J216" s="223">
        <f>ROUND(I216*H216,2)</f>
        <v>0</v>
      </c>
      <c r="K216" s="219" t="s">
        <v>1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163</v>
      </c>
      <c r="AT216" s="228" t="s">
        <v>158</v>
      </c>
      <c r="AU216" s="228" t="s">
        <v>85</v>
      </c>
      <c r="AY216" s="16" t="s">
        <v>155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85</v>
      </c>
      <c r="BK216" s="229">
        <f>ROUND(I216*H216,2)</f>
        <v>0</v>
      </c>
      <c r="BL216" s="16" t="s">
        <v>163</v>
      </c>
      <c r="BM216" s="228" t="s">
        <v>1152</v>
      </c>
    </row>
    <row r="217" s="2" customFormat="1" ht="16.5" customHeight="1">
      <c r="A217" s="37"/>
      <c r="B217" s="38"/>
      <c r="C217" s="217" t="s">
        <v>615</v>
      </c>
      <c r="D217" s="217" t="s">
        <v>158</v>
      </c>
      <c r="E217" s="218" t="s">
        <v>1153</v>
      </c>
      <c r="F217" s="219" t="s">
        <v>1154</v>
      </c>
      <c r="G217" s="220" t="s">
        <v>1066</v>
      </c>
      <c r="H217" s="221">
        <v>7</v>
      </c>
      <c r="I217" s="222"/>
      <c r="J217" s="223">
        <f>ROUND(I217*H217,2)</f>
        <v>0</v>
      </c>
      <c r="K217" s="219" t="s">
        <v>1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163</v>
      </c>
      <c r="AT217" s="228" t="s">
        <v>158</v>
      </c>
      <c r="AU217" s="228" t="s">
        <v>85</v>
      </c>
      <c r="AY217" s="16" t="s">
        <v>155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85</v>
      </c>
      <c r="BK217" s="229">
        <f>ROUND(I217*H217,2)</f>
        <v>0</v>
      </c>
      <c r="BL217" s="16" t="s">
        <v>163</v>
      </c>
      <c r="BM217" s="228" t="s">
        <v>1155</v>
      </c>
    </row>
    <row r="218" s="2" customFormat="1" ht="16.5" customHeight="1">
      <c r="A218" s="37"/>
      <c r="B218" s="38"/>
      <c r="C218" s="217" t="s">
        <v>619</v>
      </c>
      <c r="D218" s="217" t="s">
        <v>158</v>
      </c>
      <c r="E218" s="218" t="s">
        <v>1156</v>
      </c>
      <c r="F218" s="219" t="s">
        <v>1157</v>
      </c>
      <c r="G218" s="220" t="s">
        <v>1066</v>
      </c>
      <c r="H218" s="221">
        <v>20</v>
      </c>
      <c r="I218" s="222"/>
      <c r="J218" s="223">
        <f>ROUND(I218*H218,2)</f>
        <v>0</v>
      </c>
      <c r="K218" s="219" t="s">
        <v>1</v>
      </c>
      <c r="L218" s="43"/>
      <c r="M218" s="224" t="s">
        <v>1</v>
      </c>
      <c r="N218" s="225" t="s">
        <v>42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163</v>
      </c>
      <c r="AT218" s="228" t="s">
        <v>158</v>
      </c>
      <c r="AU218" s="228" t="s">
        <v>85</v>
      </c>
      <c r="AY218" s="16" t="s">
        <v>155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85</v>
      </c>
      <c r="BK218" s="229">
        <f>ROUND(I218*H218,2)</f>
        <v>0</v>
      </c>
      <c r="BL218" s="16" t="s">
        <v>163</v>
      </c>
      <c r="BM218" s="228" t="s">
        <v>1158</v>
      </c>
    </row>
    <row r="219" s="2" customFormat="1" ht="16.5" customHeight="1">
      <c r="A219" s="37"/>
      <c r="B219" s="38"/>
      <c r="C219" s="217" t="s">
        <v>625</v>
      </c>
      <c r="D219" s="217" t="s">
        <v>158</v>
      </c>
      <c r="E219" s="218" t="s">
        <v>1159</v>
      </c>
      <c r="F219" s="219" t="s">
        <v>1160</v>
      </c>
      <c r="G219" s="220" t="s">
        <v>1066</v>
      </c>
      <c r="H219" s="221">
        <v>2</v>
      </c>
      <c r="I219" s="222"/>
      <c r="J219" s="223">
        <f>ROUND(I219*H219,2)</f>
        <v>0</v>
      </c>
      <c r="K219" s="219" t="s">
        <v>1</v>
      </c>
      <c r="L219" s="43"/>
      <c r="M219" s="224" t="s">
        <v>1</v>
      </c>
      <c r="N219" s="225" t="s">
        <v>42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163</v>
      </c>
      <c r="AT219" s="228" t="s">
        <v>158</v>
      </c>
      <c r="AU219" s="228" t="s">
        <v>85</v>
      </c>
      <c r="AY219" s="16" t="s">
        <v>155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85</v>
      </c>
      <c r="BK219" s="229">
        <f>ROUND(I219*H219,2)</f>
        <v>0</v>
      </c>
      <c r="BL219" s="16" t="s">
        <v>163</v>
      </c>
      <c r="BM219" s="228" t="s">
        <v>1161</v>
      </c>
    </row>
    <row r="220" s="2" customFormat="1" ht="16.5" customHeight="1">
      <c r="A220" s="37"/>
      <c r="B220" s="38"/>
      <c r="C220" s="217" t="s">
        <v>630</v>
      </c>
      <c r="D220" s="217" t="s">
        <v>158</v>
      </c>
      <c r="E220" s="218" t="s">
        <v>1162</v>
      </c>
      <c r="F220" s="219" t="s">
        <v>1163</v>
      </c>
      <c r="G220" s="220" t="s">
        <v>1164</v>
      </c>
      <c r="H220" s="221">
        <v>2</v>
      </c>
      <c r="I220" s="222"/>
      <c r="J220" s="223">
        <f>ROUND(I220*H220,2)</f>
        <v>0</v>
      </c>
      <c r="K220" s="219" t="s">
        <v>1</v>
      </c>
      <c r="L220" s="43"/>
      <c r="M220" s="224" t="s">
        <v>1</v>
      </c>
      <c r="N220" s="225" t="s">
        <v>42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163</v>
      </c>
      <c r="AT220" s="228" t="s">
        <v>158</v>
      </c>
      <c r="AU220" s="228" t="s">
        <v>85</v>
      </c>
      <c r="AY220" s="16" t="s">
        <v>155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85</v>
      </c>
      <c r="BK220" s="229">
        <f>ROUND(I220*H220,2)</f>
        <v>0</v>
      </c>
      <c r="BL220" s="16" t="s">
        <v>163</v>
      </c>
      <c r="BM220" s="228" t="s">
        <v>1165</v>
      </c>
    </row>
    <row r="221" s="12" customFormat="1" ht="25.92" customHeight="1">
      <c r="A221" s="12"/>
      <c r="B221" s="201"/>
      <c r="C221" s="202"/>
      <c r="D221" s="203" t="s">
        <v>76</v>
      </c>
      <c r="E221" s="204" t="s">
        <v>1166</v>
      </c>
      <c r="F221" s="204" t="s">
        <v>1167</v>
      </c>
      <c r="G221" s="202"/>
      <c r="H221" s="202"/>
      <c r="I221" s="205"/>
      <c r="J221" s="206">
        <f>BK221</f>
        <v>0</v>
      </c>
      <c r="K221" s="202"/>
      <c r="L221" s="207"/>
      <c r="M221" s="208"/>
      <c r="N221" s="209"/>
      <c r="O221" s="209"/>
      <c r="P221" s="210">
        <f>SUM(P222:P227)</f>
        <v>0</v>
      </c>
      <c r="Q221" s="209"/>
      <c r="R221" s="210">
        <f>SUM(R222:R227)</f>
        <v>0</v>
      </c>
      <c r="S221" s="209"/>
      <c r="T221" s="211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2" t="s">
        <v>85</v>
      </c>
      <c r="AT221" s="213" t="s">
        <v>76</v>
      </c>
      <c r="AU221" s="213" t="s">
        <v>77</v>
      </c>
      <c r="AY221" s="212" t="s">
        <v>155</v>
      </c>
      <c r="BK221" s="214">
        <f>SUM(BK222:BK227)</f>
        <v>0</v>
      </c>
    </row>
    <row r="222" s="2" customFormat="1" ht="16.5" customHeight="1">
      <c r="A222" s="37"/>
      <c r="B222" s="38"/>
      <c r="C222" s="217" t="s">
        <v>635</v>
      </c>
      <c r="D222" s="217" t="s">
        <v>158</v>
      </c>
      <c r="E222" s="218" t="s">
        <v>1168</v>
      </c>
      <c r="F222" s="219" t="s">
        <v>1169</v>
      </c>
      <c r="G222" s="220" t="s">
        <v>1066</v>
      </c>
      <c r="H222" s="221">
        <v>3</v>
      </c>
      <c r="I222" s="222"/>
      <c r="J222" s="223">
        <f>ROUND(I222*H222,2)</f>
        <v>0</v>
      </c>
      <c r="K222" s="219" t="s">
        <v>1</v>
      </c>
      <c r="L222" s="43"/>
      <c r="M222" s="224" t="s">
        <v>1</v>
      </c>
      <c r="N222" s="225" t="s">
        <v>42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163</v>
      </c>
      <c r="AT222" s="228" t="s">
        <v>158</v>
      </c>
      <c r="AU222" s="228" t="s">
        <v>85</v>
      </c>
      <c r="AY222" s="16" t="s">
        <v>155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85</v>
      </c>
      <c r="BK222" s="229">
        <f>ROUND(I222*H222,2)</f>
        <v>0</v>
      </c>
      <c r="BL222" s="16" t="s">
        <v>163</v>
      </c>
      <c r="BM222" s="228" t="s">
        <v>1170</v>
      </c>
    </row>
    <row r="223" s="2" customFormat="1" ht="16.5" customHeight="1">
      <c r="A223" s="37"/>
      <c r="B223" s="38"/>
      <c r="C223" s="217" t="s">
        <v>640</v>
      </c>
      <c r="D223" s="217" t="s">
        <v>158</v>
      </c>
      <c r="E223" s="218" t="s">
        <v>1171</v>
      </c>
      <c r="F223" s="219" t="s">
        <v>1172</v>
      </c>
      <c r="G223" s="220" t="s">
        <v>1066</v>
      </c>
      <c r="H223" s="221">
        <v>1</v>
      </c>
      <c r="I223" s="222"/>
      <c r="J223" s="223">
        <f>ROUND(I223*H223,2)</f>
        <v>0</v>
      </c>
      <c r="K223" s="219" t="s">
        <v>1</v>
      </c>
      <c r="L223" s="43"/>
      <c r="M223" s="224" t="s">
        <v>1</v>
      </c>
      <c r="N223" s="225" t="s">
        <v>42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163</v>
      </c>
      <c r="AT223" s="228" t="s">
        <v>158</v>
      </c>
      <c r="AU223" s="228" t="s">
        <v>85</v>
      </c>
      <c r="AY223" s="16" t="s">
        <v>155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85</v>
      </c>
      <c r="BK223" s="229">
        <f>ROUND(I223*H223,2)</f>
        <v>0</v>
      </c>
      <c r="BL223" s="16" t="s">
        <v>163</v>
      </c>
      <c r="BM223" s="228" t="s">
        <v>1173</v>
      </c>
    </row>
    <row r="224" s="2" customFormat="1" ht="16.5" customHeight="1">
      <c r="A224" s="37"/>
      <c r="B224" s="38"/>
      <c r="C224" s="217" t="s">
        <v>644</v>
      </c>
      <c r="D224" s="217" t="s">
        <v>158</v>
      </c>
      <c r="E224" s="218" t="s">
        <v>1174</v>
      </c>
      <c r="F224" s="219" t="s">
        <v>1175</v>
      </c>
      <c r="G224" s="220" t="s">
        <v>1066</v>
      </c>
      <c r="H224" s="221">
        <v>1</v>
      </c>
      <c r="I224" s="222"/>
      <c r="J224" s="223">
        <f>ROUND(I224*H224,2)</f>
        <v>0</v>
      </c>
      <c r="K224" s="219" t="s">
        <v>1</v>
      </c>
      <c r="L224" s="43"/>
      <c r="M224" s="224" t="s">
        <v>1</v>
      </c>
      <c r="N224" s="225" t="s">
        <v>42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163</v>
      </c>
      <c r="AT224" s="228" t="s">
        <v>158</v>
      </c>
      <c r="AU224" s="228" t="s">
        <v>85</v>
      </c>
      <c r="AY224" s="16" t="s">
        <v>155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85</v>
      </c>
      <c r="BK224" s="229">
        <f>ROUND(I224*H224,2)</f>
        <v>0</v>
      </c>
      <c r="BL224" s="16" t="s">
        <v>163</v>
      </c>
      <c r="BM224" s="228" t="s">
        <v>1176</v>
      </c>
    </row>
    <row r="225" s="2" customFormat="1" ht="16.5" customHeight="1">
      <c r="A225" s="37"/>
      <c r="B225" s="38"/>
      <c r="C225" s="217" t="s">
        <v>648</v>
      </c>
      <c r="D225" s="217" t="s">
        <v>158</v>
      </c>
      <c r="E225" s="218" t="s">
        <v>1177</v>
      </c>
      <c r="F225" s="219" t="s">
        <v>1178</v>
      </c>
      <c r="G225" s="220" t="s">
        <v>1066</v>
      </c>
      <c r="H225" s="221">
        <v>8</v>
      </c>
      <c r="I225" s="222"/>
      <c r="J225" s="223">
        <f>ROUND(I225*H225,2)</f>
        <v>0</v>
      </c>
      <c r="K225" s="219" t="s">
        <v>1</v>
      </c>
      <c r="L225" s="43"/>
      <c r="M225" s="224" t="s">
        <v>1</v>
      </c>
      <c r="N225" s="225" t="s">
        <v>42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163</v>
      </c>
      <c r="AT225" s="228" t="s">
        <v>158</v>
      </c>
      <c r="AU225" s="228" t="s">
        <v>85</v>
      </c>
      <c r="AY225" s="16" t="s">
        <v>155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85</v>
      </c>
      <c r="BK225" s="229">
        <f>ROUND(I225*H225,2)</f>
        <v>0</v>
      </c>
      <c r="BL225" s="16" t="s">
        <v>163</v>
      </c>
      <c r="BM225" s="228" t="s">
        <v>1179</v>
      </c>
    </row>
    <row r="226" s="2" customFormat="1" ht="16.5" customHeight="1">
      <c r="A226" s="37"/>
      <c r="B226" s="38"/>
      <c r="C226" s="217" t="s">
        <v>653</v>
      </c>
      <c r="D226" s="217" t="s">
        <v>158</v>
      </c>
      <c r="E226" s="218" t="s">
        <v>1177</v>
      </c>
      <c r="F226" s="219" t="s">
        <v>1178</v>
      </c>
      <c r="G226" s="220" t="s">
        <v>1066</v>
      </c>
      <c r="H226" s="221">
        <v>4</v>
      </c>
      <c r="I226" s="222"/>
      <c r="J226" s="223">
        <f>ROUND(I226*H226,2)</f>
        <v>0</v>
      </c>
      <c r="K226" s="219" t="s">
        <v>1</v>
      </c>
      <c r="L226" s="43"/>
      <c r="M226" s="224" t="s">
        <v>1</v>
      </c>
      <c r="N226" s="225" t="s">
        <v>42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163</v>
      </c>
      <c r="AT226" s="228" t="s">
        <v>158</v>
      </c>
      <c r="AU226" s="228" t="s">
        <v>85</v>
      </c>
      <c r="AY226" s="16" t="s">
        <v>155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85</v>
      </c>
      <c r="BK226" s="229">
        <f>ROUND(I226*H226,2)</f>
        <v>0</v>
      </c>
      <c r="BL226" s="16" t="s">
        <v>163</v>
      </c>
      <c r="BM226" s="228" t="s">
        <v>1180</v>
      </c>
    </row>
    <row r="227" s="2" customFormat="1" ht="16.5" customHeight="1">
      <c r="A227" s="37"/>
      <c r="B227" s="38"/>
      <c r="C227" s="217" t="s">
        <v>660</v>
      </c>
      <c r="D227" s="217" t="s">
        <v>158</v>
      </c>
      <c r="E227" s="218" t="s">
        <v>1181</v>
      </c>
      <c r="F227" s="219" t="s">
        <v>1182</v>
      </c>
      <c r="G227" s="220" t="s">
        <v>1066</v>
      </c>
      <c r="H227" s="221">
        <v>1</v>
      </c>
      <c r="I227" s="222"/>
      <c r="J227" s="223">
        <f>ROUND(I227*H227,2)</f>
        <v>0</v>
      </c>
      <c r="K227" s="219" t="s">
        <v>1</v>
      </c>
      <c r="L227" s="43"/>
      <c r="M227" s="224" t="s">
        <v>1</v>
      </c>
      <c r="N227" s="225" t="s">
        <v>42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163</v>
      </c>
      <c r="AT227" s="228" t="s">
        <v>158</v>
      </c>
      <c r="AU227" s="228" t="s">
        <v>85</v>
      </c>
      <c r="AY227" s="16" t="s">
        <v>155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85</v>
      </c>
      <c r="BK227" s="229">
        <f>ROUND(I227*H227,2)</f>
        <v>0</v>
      </c>
      <c r="BL227" s="16" t="s">
        <v>163</v>
      </c>
      <c r="BM227" s="228" t="s">
        <v>1183</v>
      </c>
    </row>
    <row r="228" s="12" customFormat="1" ht="25.92" customHeight="1">
      <c r="A228" s="12"/>
      <c r="B228" s="201"/>
      <c r="C228" s="202"/>
      <c r="D228" s="203" t="s">
        <v>76</v>
      </c>
      <c r="E228" s="204" t="s">
        <v>1184</v>
      </c>
      <c r="F228" s="204" t="s">
        <v>1185</v>
      </c>
      <c r="G228" s="202"/>
      <c r="H228" s="202"/>
      <c r="I228" s="205"/>
      <c r="J228" s="206">
        <f>BK228</f>
        <v>0</v>
      </c>
      <c r="K228" s="202"/>
      <c r="L228" s="207"/>
      <c r="M228" s="208"/>
      <c r="N228" s="209"/>
      <c r="O228" s="209"/>
      <c r="P228" s="210">
        <f>SUM(P229:P237)</f>
        <v>0</v>
      </c>
      <c r="Q228" s="209"/>
      <c r="R228" s="210">
        <f>SUM(R229:R237)</f>
        <v>0</v>
      </c>
      <c r="S228" s="209"/>
      <c r="T228" s="211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85</v>
      </c>
      <c r="AT228" s="213" t="s">
        <v>76</v>
      </c>
      <c r="AU228" s="213" t="s">
        <v>77</v>
      </c>
      <c r="AY228" s="212" t="s">
        <v>155</v>
      </c>
      <c r="BK228" s="214">
        <f>SUM(BK229:BK237)</f>
        <v>0</v>
      </c>
    </row>
    <row r="229" s="2" customFormat="1" ht="16.5" customHeight="1">
      <c r="A229" s="37"/>
      <c r="B229" s="38"/>
      <c r="C229" s="217" t="s">
        <v>664</v>
      </c>
      <c r="D229" s="217" t="s">
        <v>158</v>
      </c>
      <c r="E229" s="218" t="s">
        <v>669</v>
      </c>
      <c r="F229" s="219" t="s">
        <v>1186</v>
      </c>
      <c r="G229" s="220" t="s">
        <v>458</v>
      </c>
      <c r="H229" s="221">
        <v>1</v>
      </c>
      <c r="I229" s="222"/>
      <c r="J229" s="223">
        <f>ROUND(I229*H229,2)</f>
        <v>0</v>
      </c>
      <c r="K229" s="219" t="s">
        <v>1</v>
      </c>
      <c r="L229" s="43"/>
      <c r="M229" s="224" t="s">
        <v>1</v>
      </c>
      <c r="N229" s="225" t="s">
        <v>42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163</v>
      </c>
      <c r="AT229" s="228" t="s">
        <v>158</v>
      </c>
      <c r="AU229" s="228" t="s">
        <v>85</v>
      </c>
      <c r="AY229" s="16" t="s">
        <v>155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85</v>
      </c>
      <c r="BK229" s="229">
        <f>ROUND(I229*H229,2)</f>
        <v>0</v>
      </c>
      <c r="BL229" s="16" t="s">
        <v>163</v>
      </c>
      <c r="BM229" s="228" t="s">
        <v>1187</v>
      </c>
    </row>
    <row r="230" s="2" customFormat="1" ht="16.5" customHeight="1">
      <c r="A230" s="37"/>
      <c r="B230" s="38"/>
      <c r="C230" s="217" t="s">
        <v>669</v>
      </c>
      <c r="D230" s="217" t="s">
        <v>158</v>
      </c>
      <c r="E230" s="218" t="s">
        <v>673</v>
      </c>
      <c r="F230" s="219" t="s">
        <v>1188</v>
      </c>
      <c r="G230" s="220" t="s">
        <v>458</v>
      </c>
      <c r="H230" s="221">
        <v>1</v>
      </c>
      <c r="I230" s="222"/>
      <c r="J230" s="223">
        <f>ROUND(I230*H230,2)</f>
        <v>0</v>
      </c>
      <c r="K230" s="219" t="s">
        <v>1</v>
      </c>
      <c r="L230" s="43"/>
      <c r="M230" s="224" t="s">
        <v>1</v>
      </c>
      <c r="N230" s="225" t="s">
        <v>42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163</v>
      </c>
      <c r="AT230" s="228" t="s">
        <v>158</v>
      </c>
      <c r="AU230" s="228" t="s">
        <v>85</v>
      </c>
      <c r="AY230" s="16" t="s">
        <v>155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85</v>
      </c>
      <c r="BK230" s="229">
        <f>ROUND(I230*H230,2)</f>
        <v>0</v>
      </c>
      <c r="BL230" s="16" t="s">
        <v>163</v>
      </c>
      <c r="BM230" s="228" t="s">
        <v>1189</v>
      </c>
    </row>
    <row r="231" s="2" customFormat="1" ht="16.5" customHeight="1">
      <c r="A231" s="37"/>
      <c r="B231" s="38"/>
      <c r="C231" s="217" t="s">
        <v>673</v>
      </c>
      <c r="D231" s="217" t="s">
        <v>158</v>
      </c>
      <c r="E231" s="218" t="s">
        <v>1190</v>
      </c>
      <c r="F231" s="219" t="s">
        <v>1191</v>
      </c>
      <c r="G231" s="220" t="s">
        <v>458</v>
      </c>
      <c r="H231" s="221">
        <v>1</v>
      </c>
      <c r="I231" s="222"/>
      <c r="J231" s="223">
        <f>ROUND(I231*H231,2)</f>
        <v>0</v>
      </c>
      <c r="K231" s="219" t="s">
        <v>1</v>
      </c>
      <c r="L231" s="43"/>
      <c r="M231" s="224" t="s">
        <v>1</v>
      </c>
      <c r="N231" s="225" t="s">
        <v>42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163</v>
      </c>
      <c r="AT231" s="228" t="s">
        <v>158</v>
      </c>
      <c r="AU231" s="228" t="s">
        <v>85</v>
      </c>
      <c r="AY231" s="16" t="s">
        <v>155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85</v>
      </c>
      <c r="BK231" s="229">
        <f>ROUND(I231*H231,2)</f>
        <v>0</v>
      </c>
      <c r="BL231" s="16" t="s">
        <v>163</v>
      </c>
      <c r="BM231" s="228" t="s">
        <v>1192</v>
      </c>
    </row>
    <row r="232" s="2" customFormat="1" ht="16.5" customHeight="1">
      <c r="A232" s="37"/>
      <c r="B232" s="38"/>
      <c r="C232" s="217" t="s">
        <v>677</v>
      </c>
      <c r="D232" s="217" t="s">
        <v>158</v>
      </c>
      <c r="E232" s="218" t="s">
        <v>648</v>
      </c>
      <c r="F232" s="219" t="s">
        <v>1193</v>
      </c>
      <c r="G232" s="220" t="s">
        <v>458</v>
      </c>
      <c r="H232" s="221">
        <v>1</v>
      </c>
      <c r="I232" s="222"/>
      <c r="J232" s="223">
        <f>ROUND(I232*H232,2)</f>
        <v>0</v>
      </c>
      <c r="K232" s="219" t="s">
        <v>1</v>
      </c>
      <c r="L232" s="43"/>
      <c r="M232" s="224" t="s">
        <v>1</v>
      </c>
      <c r="N232" s="225" t="s">
        <v>42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163</v>
      </c>
      <c r="AT232" s="228" t="s">
        <v>158</v>
      </c>
      <c r="AU232" s="228" t="s">
        <v>85</v>
      </c>
      <c r="AY232" s="16" t="s">
        <v>155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85</v>
      </c>
      <c r="BK232" s="229">
        <f>ROUND(I232*H232,2)</f>
        <v>0</v>
      </c>
      <c r="BL232" s="16" t="s">
        <v>163</v>
      </c>
      <c r="BM232" s="228" t="s">
        <v>1194</v>
      </c>
    </row>
    <row r="233" s="2" customFormat="1" ht="16.5" customHeight="1">
      <c r="A233" s="37"/>
      <c r="B233" s="38"/>
      <c r="C233" s="217" t="s">
        <v>681</v>
      </c>
      <c r="D233" s="217" t="s">
        <v>158</v>
      </c>
      <c r="E233" s="218" t="s">
        <v>653</v>
      </c>
      <c r="F233" s="219" t="s">
        <v>1195</v>
      </c>
      <c r="G233" s="220" t="s">
        <v>458</v>
      </c>
      <c r="H233" s="221">
        <v>1</v>
      </c>
      <c r="I233" s="222"/>
      <c r="J233" s="223">
        <f>ROUND(I233*H233,2)</f>
        <v>0</v>
      </c>
      <c r="K233" s="219" t="s">
        <v>1</v>
      </c>
      <c r="L233" s="43"/>
      <c r="M233" s="224" t="s">
        <v>1</v>
      </c>
      <c r="N233" s="225" t="s">
        <v>42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163</v>
      </c>
      <c r="AT233" s="228" t="s">
        <v>158</v>
      </c>
      <c r="AU233" s="228" t="s">
        <v>85</v>
      </c>
      <c r="AY233" s="16" t="s">
        <v>155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85</v>
      </c>
      <c r="BK233" s="229">
        <f>ROUND(I233*H233,2)</f>
        <v>0</v>
      </c>
      <c r="BL233" s="16" t="s">
        <v>163</v>
      </c>
      <c r="BM233" s="228" t="s">
        <v>1196</v>
      </c>
    </row>
    <row r="234" s="2" customFormat="1" ht="16.5" customHeight="1">
      <c r="A234" s="37"/>
      <c r="B234" s="38"/>
      <c r="C234" s="217" t="s">
        <v>688</v>
      </c>
      <c r="D234" s="217" t="s">
        <v>158</v>
      </c>
      <c r="E234" s="218" t="s">
        <v>1197</v>
      </c>
      <c r="F234" s="219" t="s">
        <v>1198</v>
      </c>
      <c r="G234" s="220" t="s">
        <v>1199</v>
      </c>
      <c r="H234" s="221">
        <v>16</v>
      </c>
      <c r="I234" s="222"/>
      <c r="J234" s="223">
        <f>ROUND(I234*H234,2)</f>
        <v>0</v>
      </c>
      <c r="K234" s="219" t="s">
        <v>1</v>
      </c>
      <c r="L234" s="43"/>
      <c r="M234" s="224" t="s">
        <v>1</v>
      </c>
      <c r="N234" s="225" t="s">
        <v>42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163</v>
      </c>
      <c r="AT234" s="228" t="s">
        <v>158</v>
      </c>
      <c r="AU234" s="228" t="s">
        <v>85</v>
      </c>
      <c r="AY234" s="16" t="s">
        <v>155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85</v>
      </c>
      <c r="BK234" s="229">
        <f>ROUND(I234*H234,2)</f>
        <v>0</v>
      </c>
      <c r="BL234" s="16" t="s">
        <v>163</v>
      </c>
      <c r="BM234" s="228" t="s">
        <v>1200</v>
      </c>
    </row>
    <row r="235" s="2" customFormat="1" ht="16.5" customHeight="1">
      <c r="A235" s="37"/>
      <c r="B235" s="38"/>
      <c r="C235" s="217" t="s">
        <v>694</v>
      </c>
      <c r="D235" s="217" t="s">
        <v>158</v>
      </c>
      <c r="E235" s="218" t="s">
        <v>1201</v>
      </c>
      <c r="F235" s="219" t="s">
        <v>1202</v>
      </c>
      <c r="G235" s="220" t="s">
        <v>1199</v>
      </c>
      <c r="H235" s="221">
        <v>2</v>
      </c>
      <c r="I235" s="222"/>
      <c r="J235" s="223">
        <f>ROUND(I235*H235,2)</f>
        <v>0</v>
      </c>
      <c r="K235" s="219" t="s">
        <v>1</v>
      </c>
      <c r="L235" s="43"/>
      <c r="M235" s="224" t="s">
        <v>1</v>
      </c>
      <c r="N235" s="225" t="s">
        <v>42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163</v>
      </c>
      <c r="AT235" s="228" t="s">
        <v>158</v>
      </c>
      <c r="AU235" s="228" t="s">
        <v>85</v>
      </c>
      <c r="AY235" s="16" t="s">
        <v>155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85</v>
      </c>
      <c r="BK235" s="229">
        <f>ROUND(I235*H235,2)</f>
        <v>0</v>
      </c>
      <c r="BL235" s="16" t="s">
        <v>163</v>
      </c>
      <c r="BM235" s="228" t="s">
        <v>1203</v>
      </c>
    </row>
    <row r="236" s="2" customFormat="1" ht="16.5" customHeight="1">
      <c r="A236" s="37"/>
      <c r="B236" s="38"/>
      <c r="C236" s="217" t="s">
        <v>699</v>
      </c>
      <c r="D236" s="217" t="s">
        <v>158</v>
      </c>
      <c r="E236" s="218" t="s">
        <v>1204</v>
      </c>
      <c r="F236" s="219" t="s">
        <v>1205</v>
      </c>
      <c r="G236" s="220" t="s">
        <v>1199</v>
      </c>
      <c r="H236" s="221">
        <v>16</v>
      </c>
      <c r="I236" s="222"/>
      <c r="J236" s="223">
        <f>ROUND(I236*H236,2)</f>
        <v>0</v>
      </c>
      <c r="K236" s="219" t="s">
        <v>1</v>
      </c>
      <c r="L236" s="43"/>
      <c r="M236" s="224" t="s">
        <v>1</v>
      </c>
      <c r="N236" s="225" t="s">
        <v>42</v>
      </c>
      <c r="O236" s="9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163</v>
      </c>
      <c r="AT236" s="228" t="s">
        <v>158</v>
      </c>
      <c r="AU236" s="228" t="s">
        <v>85</v>
      </c>
      <c r="AY236" s="16" t="s">
        <v>155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85</v>
      </c>
      <c r="BK236" s="229">
        <f>ROUND(I236*H236,2)</f>
        <v>0</v>
      </c>
      <c r="BL236" s="16" t="s">
        <v>163</v>
      </c>
      <c r="BM236" s="228" t="s">
        <v>1206</v>
      </c>
    </row>
    <row r="237" s="2" customFormat="1" ht="16.5" customHeight="1">
      <c r="A237" s="37"/>
      <c r="B237" s="38"/>
      <c r="C237" s="217" t="s">
        <v>704</v>
      </c>
      <c r="D237" s="217" t="s">
        <v>158</v>
      </c>
      <c r="E237" s="218" t="s">
        <v>1207</v>
      </c>
      <c r="F237" s="219" t="s">
        <v>1208</v>
      </c>
      <c r="G237" s="220" t="s">
        <v>1199</v>
      </c>
      <c r="H237" s="221">
        <v>36</v>
      </c>
      <c r="I237" s="222"/>
      <c r="J237" s="223">
        <f>ROUND(I237*H237,2)</f>
        <v>0</v>
      </c>
      <c r="K237" s="219" t="s">
        <v>1</v>
      </c>
      <c r="L237" s="43"/>
      <c r="M237" s="271" t="s">
        <v>1</v>
      </c>
      <c r="N237" s="272" t="s">
        <v>42</v>
      </c>
      <c r="O237" s="273"/>
      <c r="P237" s="274">
        <f>O237*H237</f>
        <v>0</v>
      </c>
      <c r="Q237" s="274">
        <v>0</v>
      </c>
      <c r="R237" s="274">
        <f>Q237*H237</f>
        <v>0</v>
      </c>
      <c r="S237" s="274">
        <v>0</v>
      </c>
      <c r="T237" s="27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163</v>
      </c>
      <c r="AT237" s="228" t="s">
        <v>158</v>
      </c>
      <c r="AU237" s="228" t="s">
        <v>85</v>
      </c>
      <c r="AY237" s="16" t="s">
        <v>155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85</v>
      </c>
      <c r="BK237" s="229">
        <f>ROUND(I237*H237,2)</f>
        <v>0</v>
      </c>
      <c r="BL237" s="16" t="s">
        <v>163</v>
      </c>
      <c r="BM237" s="228" t="s">
        <v>1209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W3Z8wq4DH971NnZesLtkaMyzQ2Wdr5W6CtoTzwV33uobFDTsZJ+KzNdfTu6xQ16MmR1iNQVZPcGfHK1u0FJuzg==" hashValue="rRdWWbDnIjGrgCg2NpBLw59+kOH92smGJvrP2vGhwdEnKelSy4HErSMvxOn0lVp67g9Mw9YVWF8f7uUY+iHghA==" algorithmName="SHA-512" password="CC35"/>
  <autoFilter ref="C121:K2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1210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ROUND((SUM(BE120:BE142)),  2)</f>
        <v>0</v>
      </c>
      <c r="G33" s="37"/>
      <c r="H33" s="37"/>
      <c r="I33" s="154">
        <v>0.20999999999999999</v>
      </c>
      <c r="J33" s="153">
        <f>ROUND(((SUM(BE120:BE142))*I33),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ROUND((SUM(BF120:BF142)),  2)</f>
        <v>0</v>
      </c>
      <c r="G34" s="37"/>
      <c r="H34" s="37"/>
      <c r="I34" s="154">
        <v>0.14999999999999999</v>
      </c>
      <c r="J34" s="153">
        <f>ROUND(((SUM(BF120:BF142))*I34),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ROUND((SUM(BH120:BH142)),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004 -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1211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1212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1213</v>
      </c>
      <c r="E99" s="181"/>
      <c r="F99" s="181"/>
      <c r="G99" s="181"/>
      <c r="H99" s="181"/>
      <c r="I99" s="181"/>
      <c r="J99" s="182">
        <f>J134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1214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Rekostrukce a vybavení odborných učeben na ZŠ Slovenská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004 - Vzduchotechnika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141</v>
      </c>
      <c r="D119" s="193" t="s">
        <v>62</v>
      </c>
      <c r="E119" s="193" t="s">
        <v>58</v>
      </c>
      <c r="F119" s="193" t="s">
        <v>59</v>
      </c>
      <c r="G119" s="193" t="s">
        <v>142</v>
      </c>
      <c r="H119" s="193" t="s">
        <v>143</v>
      </c>
      <c r="I119" s="193" t="s">
        <v>144</v>
      </c>
      <c r="J119" s="193" t="s">
        <v>120</v>
      </c>
      <c r="K119" s="194" t="s">
        <v>145</v>
      </c>
      <c r="L119" s="195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P121+P128+P134+P137</f>
        <v>0</v>
      </c>
      <c r="Q120" s="103"/>
      <c r="R120" s="198">
        <f>R121+R128+R134+R137</f>
        <v>0</v>
      </c>
      <c r="S120" s="103"/>
      <c r="T120" s="199">
        <f>T121+T128+T134+T137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BK121+BK128+BK134+BK137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936</v>
      </c>
      <c r="F121" s="204" t="s">
        <v>1215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SUM(P122:P127)</f>
        <v>0</v>
      </c>
      <c r="Q121" s="209"/>
      <c r="R121" s="210">
        <f>SUM(R122:R127)</f>
        <v>0</v>
      </c>
      <c r="S121" s="209"/>
      <c r="T121" s="211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155</v>
      </c>
      <c r="BK121" s="214">
        <f>SUM(BK122:BK127)</f>
        <v>0</v>
      </c>
    </row>
    <row r="122" s="2" customFormat="1">
      <c r="A122" s="37"/>
      <c r="B122" s="38"/>
      <c r="C122" s="217" t="s">
        <v>85</v>
      </c>
      <c r="D122" s="217" t="s">
        <v>158</v>
      </c>
      <c r="E122" s="218" t="s">
        <v>1216</v>
      </c>
      <c r="F122" s="219" t="s">
        <v>1217</v>
      </c>
      <c r="G122" s="220" t="s">
        <v>946</v>
      </c>
      <c r="H122" s="221">
        <v>1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163</v>
      </c>
      <c r="AT122" s="228" t="s">
        <v>158</v>
      </c>
      <c r="AU122" s="228" t="s">
        <v>85</v>
      </c>
      <c r="AY122" s="16" t="s">
        <v>155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85</v>
      </c>
      <c r="BK122" s="229">
        <f>ROUND(I122*H122,2)</f>
        <v>0</v>
      </c>
      <c r="BL122" s="16" t="s">
        <v>163</v>
      </c>
      <c r="BM122" s="228" t="s">
        <v>87</v>
      </c>
    </row>
    <row r="123" s="2" customFormat="1">
      <c r="A123" s="37"/>
      <c r="B123" s="38"/>
      <c r="C123" s="39"/>
      <c r="D123" s="232" t="s">
        <v>396</v>
      </c>
      <c r="E123" s="39"/>
      <c r="F123" s="263" t="s">
        <v>1218</v>
      </c>
      <c r="G123" s="39"/>
      <c r="H123" s="39"/>
      <c r="I123" s="264"/>
      <c r="J123" s="39"/>
      <c r="K123" s="39"/>
      <c r="L123" s="43"/>
      <c r="M123" s="265"/>
      <c r="N123" s="26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396</v>
      </c>
      <c r="AU123" s="16" t="s">
        <v>85</v>
      </c>
    </row>
    <row r="124" s="2" customFormat="1" ht="16.5" customHeight="1">
      <c r="A124" s="37"/>
      <c r="B124" s="38"/>
      <c r="C124" s="217" t="s">
        <v>87</v>
      </c>
      <c r="D124" s="217" t="s">
        <v>158</v>
      </c>
      <c r="E124" s="218" t="s">
        <v>1219</v>
      </c>
      <c r="F124" s="219" t="s">
        <v>1220</v>
      </c>
      <c r="G124" s="220" t="s">
        <v>946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163</v>
      </c>
      <c r="AT124" s="228" t="s">
        <v>158</v>
      </c>
      <c r="AU124" s="228" t="s">
        <v>85</v>
      </c>
      <c r="AY124" s="16" t="s">
        <v>155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163</v>
      </c>
      <c r="BM124" s="228" t="s">
        <v>163</v>
      </c>
    </row>
    <row r="125" s="2" customFormat="1">
      <c r="A125" s="37"/>
      <c r="B125" s="38"/>
      <c r="C125" s="217" t="s">
        <v>156</v>
      </c>
      <c r="D125" s="217" t="s">
        <v>158</v>
      </c>
      <c r="E125" s="218" t="s">
        <v>1221</v>
      </c>
      <c r="F125" s="219" t="s">
        <v>1222</v>
      </c>
      <c r="G125" s="220" t="s">
        <v>946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163</v>
      </c>
      <c r="AT125" s="228" t="s">
        <v>158</v>
      </c>
      <c r="AU125" s="228" t="s">
        <v>85</v>
      </c>
      <c r="AY125" s="16" t="s">
        <v>155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163</v>
      </c>
      <c r="BM125" s="228" t="s">
        <v>188</v>
      </c>
    </row>
    <row r="126" s="2" customFormat="1">
      <c r="A126" s="37"/>
      <c r="B126" s="38"/>
      <c r="C126" s="39"/>
      <c r="D126" s="232" t="s">
        <v>396</v>
      </c>
      <c r="E126" s="39"/>
      <c r="F126" s="263" t="s">
        <v>1218</v>
      </c>
      <c r="G126" s="39"/>
      <c r="H126" s="39"/>
      <c r="I126" s="264"/>
      <c r="J126" s="39"/>
      <c r="K126" s="39"/>
      <c r="L126" s="43"/>
      <c r="M126" s="265"/>
      <c r="N126" s="26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396</v>
      </c>
      <c r="AU126" s="16" t="s">
        <v>85</v>
      </c>
    </row>
    <row r="127" s="2" customFormat="1" ht="16.5" customHeight="1">
      <c r="A127" s="37"/>
      <c r="B127" s="38"/>
      <c r="C127" s="217" t="s">
        <v>163</v>
      </c>
      <c r="D127" s="217" t="s">
        <v>158</v>
      </c>
      <c r="E127" s="218" t="s">
        <v>1223</v>
      </c>
      <c r="F127" s="219" t="s">
        <v>1220</v>
      </c>
      <c r="G127" s="220" t="s">
        <v>946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163</v>
      </c>
      <c r="AT127" s="228" t="s">
        <v>158</v>
      </c>
      <c r="AU127" s="228" t="s">
        <v>85</v>
      </c>
      <c r="AY127" s="16" t="s">
        <v>155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163</v>
      </c>
      <c r="BM127" s="228" t="s">
        <v>198</v>
      </c>
    </row>
    <row r="128" s="12" customFormat="1" ht="25.92" customHeight="1">
      <c r="A128" s="12"/>
      <c r="B128" s="201"/>
      <c r="C128" s="202"/>
      <c r="D128" s="203" t="s">
        <v>76</v>
      </c>
      <c r="E128" s="204" t="s">
        <v>1014</v>
      </c>
      <c r="F128" s="204" t="s">
        <v>1224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SUM(P129:P133)</f>
        <v>0</v>
      </c>
      <c r="Q128" s="209"/>
      <c r="R128" s="210">
        <f>SUM(R129:R133)</f>
        <v>0</v>
      </c>
      <c r="S128" s="209"/>
      <c r="T128" s="21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85</v>
      </c>
      <c r="AT128" s="213" t="s">
        <v>76</v>
      </c>
      <c r="AU128" s="213" t="s">
        <v>77</v>
      </c>
      <c r="AY128" s="212" t="s">
        <v>155</v>
      </c>
      <c r="BK128" s="214">
        <f>SUM(BK129:BK133)</f>
        <v>0</v>
      </c>
    </row>
    <row r="129" s="2" customFormat="1">
      <c r="A129" s="37"/>
      <c r="B129" s="38"/>
      <c r="C129" s="217" t="s">
        <v>183</v>
      </c>
      <c r="D129" s="217" t="s">
        <v>158</v>
      </c>
      <c r="E129" s="218" t="s">
        <v>1225</v>
      </c>
      <c r="F129" s="219" t="s">
        <v>1226</v>
      </c>
      <c r="G129" s="220" t="s">
        <v>1227</v>
      </c>
      <c r="H129" s="221">
        <v>3.2000000000000002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85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212</v>
      </c>
    </row>
    <row r="130" s="2" customFormat="1">
      <c r="A130" s="37"/>
      <c r="B130" s="38"/>
      <c r="C130" s="39"/>
      <c r="D130" s="232" t="s">
        <v>396</v>
      </c>
      <c r="E130" s="39"/>
      <c r="F130" s="263" t="s">
        <v>1228</v>
      </c>
      <c r="G130" s="39"/>
      <c r="H130" s="39"/>
      <c r="I130" s="264"/>
      <c r="J130" s="39"/>
      <c r="K130" s="39"/>
      <c r="L130" s="43"/>
      <c r="M130" s="265"/>
      <c r="N130" s="26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396</v>
      </c>
      <c r="AU130" s="16" t="s">
        <v>85</v>
      </c>
    </row>
    <row r="131" s="2" customFormat="1" ht="16.5" customHeight="1">
      <c r="A131" s="37"/>
      <c r="B131" s="38"/>
      <c r="C131" s="217" t="s">
        <v>188</v>
      </c>
      <c r="D131" s="217" t="s">
        <v>158</v>
      </c>
      <c r="E131" s="218" t="s">
        <v>1229</v>
      </c>
      <c r="F131" s="219" t="s">
        <v>1220</v>
      </c>
      <c r="G131" s="220" t="s">
        <v>1227</v>
      </c>
      <c r="H131" s="221">
        <v>3.2000000000000002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85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221</v>
      </c>
    </row>
    <row r="132" s="2" customFormat="1" ht="16.5" customHeight="1">
      <c r="A132" s="37"/>
      <c r="B132" s="38"/>
      <c r="C132" s="217" t="s">
        <v>194</v>
      </c>
      <c r="D132" s="217" t="s">
        <v>158</v>
      </c>
      <c r="E132" s="218" t="s">
        <v>1230</v>
      </c>
      <c r="F132" s="219" t="s">
        <v>1231</v>
      </c>
      <c r="G132" s="220" t="s">
        <v>1227</v>
      </c>
      <c r="H132" s="221">
        <v>3.2000000000000002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163</v>
      </c>
      <c r="AT132" s="228" t="s">
        <v>158</v>
      </c>
      <c r="AU132" s="228" t="s">
        <v>85</v>
      </c>
      <c r="AY132" s="16" t="s">
        <v>155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163</v>
      </c>
      <c r="BM132" s="228" t="s">
        <v>230</v>
      </c>
    </row>
    <row r="133" s="2" customFormat="1">
      <c r="A133" s="37"/>
      <c r="B133" s="38"/>
      <c r="C133" s="39"/>
      <c r="D133" s="232" t="s">
        <v>396</v>
      </c>
      <c r="E133" s="39"/>
      <c r="F133" s="263" t="s">
        <v>1218</v>
      </c>
      <c r="G133" s="39"/>
      <c r="H133" s="39"/>
      <c r="I133" s="264"/>
      <c r="J133" s="39"/>
      <c r="K133" s="39"/>
      <c r="L133" s="43"/>
      <c r="M133" s="265"/>
      <c r="N133" s="26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396</v>
      </c>
      <c r="AU133" s="16" t="s">
        <v>85</v>
      </c>
    </row>
    <row r="134" s="12" customFormat="1" ht="25.92" customHeight="1">
      <c r="A134" s="12"/>
      <c r="B134" s="201"/>
      <c r="C134" s="202"/>
      <c r="D134" s="203" t="s">
        <v>76</v>
      </c>
      <c r="E134" s="204" t="s">
        <v>1020</v>
      </c>
      <c r="F134" s="204" t="s">
        <v>372</v>
      </c>
      <c r="G134" s="202"/>
      <c r="H134" s="202"/>
      <c r="I134" s="205"/>
      <c r="J134" s="206">
        <f>BK134</f>
        <v>0</v>
      </c>
      <c r="K134" s="202"/>
      <c r="L134" s="207"/>
      <c r="M134" s="208"/>
      <c r="N134" s="209"/>
      <c r="O134" s="209"/>
      <c r="P134" s="210">
        <f>SUM(P135:P136)</f>
        <v>0</v>
      </c>
      <c r="Q134" s="209"/>
      <c r="R134" s="210">
        <f>SUM(R135:R136)</f>
        <v>0</v>
      </c>
      <c r="S134" s="209"/>
      <c r="T134" s="21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85</v>
      </c>
      <c r="AT134" s="213" t="s">
        <v>76</v>
      </c>
      <c r="AU134" s="213" t="s">
        <v>77</v>
      </c>
      <c r="AY134" s="212" t="s">
        <v>155</v>
      </c>
      <c r="BK134" s="214">
        <f>SUM(BK135:BK136)</f>
        <v>0</v>
      </c>
    </row>
    <row r="135" s="2" customFormat="1" ht="16.5" customHeight="1">
      <c r="A135" s="37"/>
      <c r="B135" s="38"/>
      <c r="C135" s="217" t="s">
        <v>198</v>
      </c>
      <c r="D135" s="217" t="s">
        <v>158</v>
      </c>
      <c r="E135" s="218" t="s">
        <v>1232</v>
      </c>
      <c r="F135" s="219" t="s">
        <v>1233</v>
      </c>
      <c r="G135" s="220" t="s">
        <v>161</v>
      </c>
      <c r="H135" s="221">
        <v>0.0080000000000000002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163</v>
      </c>
      <c r="AT135" s="228" t="s">
        <v>158</v>
      </c>
      <c r="AU135" s="228" t="s">
        <v>85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163</v>
      </c>
      <c r="BM135" s="228" t="s">
        <v>238</v>
      </c>
    </row>
    <row r="136" s="2" customFormat="1" ht="16.5" customHeight="1">
      <c r="A136" s="37"/>
      <c r="B136" s="38"/>
      <c r="C136" s="217" t="s">
        <v>207</v>
      </c>
      <c r="D136" s="217" t="s">
        <v>158</v>
      </c>
      <c r="E136" s="218" t="s">
        <v>1234</v>
      </c>
      <c r="F136" s="219" t="s">
        <v>1235</v>
      </c>
      <c r="G136" s="220" t="s">
        <v>161</v>
      </c>
      <c r="H136" s="221">
        <v>0.002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85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248</v>
      </c>
    </row>
    <row r="137" s="12" customFormat="1" ht="25.92" customHeight="1">
      <c r="A137" s="12"/>
      <c r="B137" s="201"/>
      <c r="C137" s="202"/>
      <c r="D137" s="203" t="s">
        <v>76</v>
      </c>
      <c r="E137" s="204" t="s">
        <v>1039</v>
      </c>
      <c r="F137" s="204" t="s">
        <v>1236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SUM(P138:P142)</f>
        <v>0</v>
      </c>
      <c r="Q137" s="209"/>
      <c r="R137" s="210">
        <f>SUM(R138:R142)</f>
        <v>0</v>
      </c>
      <c r="S137" s="209"/>
      <c r="T137" s="211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85</v>
      </c>
      <c r="AT137" s="213" t="s">
        <v>76</v>
      </c>
      <c r="AU137" s="213" t="s">
        <v>77</v>
      </c>
      <c r="AY137" s="212" t="s">
        <v>155</v>
      </c>
      <c r="BK137" s="214">
        <f>SUM(BK138:BK142)</f>
        <v>0</v>
      </c>
    </row>
    <row r="138" s="2" customFormat="1" ht="16.5" customHeight="1">
      <c r="A138" s="37"/>
      <c r="B138" s="38"/>
      <c r="C138" s="217" t="s">
        <v>212</v>
      </c>
      <c r="D138" s="217" t="s">
        <v>158</v>
      </c>
      <c r="E138" s="218" t="s">
        <v>248</v>
      </c>
      <c r="F138" s="219" t="s">
        <v>1237</v>
      </c>
      <c r="G138" s="220" t="s">
        <v>345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85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1238</v>
      </c>
    </row>
    <row r="139" s="2" customFormat="1" ht="16.5" customHeight="1">
      <c r="A139" s="37"/>
      <c r="B139" s="38"/>
      <c r="C139" s="217" t="s">
        <v>217</v>
      </c>
      <c r="D139" s="217" t="s">
        <v>158</v>
      </c>
      <c r="E139" s="218" t="s">
        <v>253</v>
      </c>
      <c r="F139" s="219" t="s">
        <v>1239</v>
      </c>
      <c r="G139" s="220" t="s">
        <v>345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163</v>
      </c>
      <c r="AT139" s="228" t="s">
        <v>158</v>
      </c>
      <c r="AU139" s="228" t="s">
        <v>85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163</v>
      </c>
      <c r="BM139" s="228" t="s">
        <v>1240</v>
      </c>
    </row>
    <row r="140" s="2" customFormat="1">
      <c r="A140" s="37"/>
      <c r="B140" s="38"/>
      <c r="C140" s="217" t="s">
        <v>221</v>
      </c>
      <c r="D140" s="217" t="s">
        <v>158</v>
      </c>
      <c r="E140" s="218" t="s">
        <v>1241</v>
      </c>
      <c r="F140" s="219" t="s">
        <v>1242</v>
      </c>
      <c r="G140" s="220" t="s">
        <v>946</v>
      </c>
      <c r="H140" s="221">
        <v>2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163</v>
      </c>
      <c r="AT140" s="228" t="s">
        <v>158</v>
      </c>
      <c r="AU140" s="228" t="s">
        <v>85</v>
      </c>
      <c r="AY140" s="16" t="s">
        <v>155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163</v>
      </c>
      <c r="BM140" s="228" t="s">
        <v>258</v>
      </c>
    </row>
    <row r="141" s="2" customFormat="1">
      <c r="A141" s="37"/>
      <c r="B141" s="38"/>
      <c r="C141" s="39"/>
      <c r="D141" s="232" t="s">
        <v>396</v>
      </c>
      <c r="E141" s="39"/>
      <c r="F141" s="263" t="s">
        <v>1218</v>
      </c>
      <c r="G141" s="39"/>
      <c r="H141" s="39"/>
      <c r="I141" s="264"/>
      <c r="J141" s="39"/>
      <c r="K141" s="39"/>
      <c r="L141" s="43"/>
      <c r="M141" s="265"/>
      <c r="N141" s="26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396</v>
      </c>
      <c r="AU141" s="16" t="s">
        <v>85</v>
      </c>
    </row>
    <row r="142" s="2" customFormat="1" ht="44.25" customHeight="1">
      <c r="A142" s="37"/>
      <c r="B142" s="38"/>
      <c r="C142" s="217" t="s">
        <v>225</v>
      </c>
      <c r="D142" s="217" t="s">
        <v>158</v>
      </c>
      <c r="E142" s="218" t="s">
        <v>1243</v>
      </c>
      <c r="F142" s="219" t="s">
        <v>1244</v>
      </c>
      <c r="G142" s="220" t="s">
        <v>1199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71" t="s">
        <v>1</v>
      </c>
      <c r="N142" s="272" t="s">
        <v>42</v>
      </c>
      <c r="O142" s="273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163</v>
      </c>
      <c r="AT142" s="228" t="s">
        <v>158</v>
      </c>
      <c r="AU142" s="228" t="s">
        <v>85</v>
      </c>
      <c r="AY142" s="16" t="s">
        <v>155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163</v>
      </c>
      <c r="BM142" s="228" t="s">
        <v>267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f8IJs8+O0jFCyqR8fnMU2mndgNZ2QUD9u36NpNWzs7VoGJJpfGTgkKMnYhEg2E7RzBsefEvEOBf3y2dcx+/IqQ==" hashValue="PwcgGUUZ6NEgYAJOU6AtvVC+UCfxoT5yQos67wFenS08EdqNcCKMA44BOYx+qXR11YQi+E+nF1dQwxU9ByZutQ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1245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ROUND((SUM(BE122:BE140)),  2)</f>
        <v>0</v>
      </c>
      <c r="G33" s="37"/>
      <c r="H33" s="37"/>
      <c r="I33" s="154">
        <v>0.20999999999999999</v>
      </c>
      <c r="J33" s="153">
        <f>ROUND(((SUM(BE122:BE140))*I33),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ROUND((SUM(BF122:BF140)),  2)</f>
        <v>0</v>
      </c>
      <c r="G34" s="37"/>
      <c r="H34" s="37"/>
      <c r="I34" s="154">
        <v>0.14999999999999999</v>
      </c>
      <c r="J34" s="153">
        <f>ROUND(((SUM(BF122:BF140))*I34),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ROUND((SUM(BG122:BG140)),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ROUND((SUM(BH122:BH140)),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ROUND((SUM(BI122:BI140)),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005 - Vedlejší a ostatní náklady - hlavní aktivity 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1246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1247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1248</v>
      </c>
      <c r="E99" s="181"/>
      <c r="F99" s="181"/>
      <c r="G99" s="181"/>
      <c r="H99" s="181"/>
      <c r="I99" s="181"/>
      <c r="J99" s="182">
        <f>J126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1249</v>
      </c>
      <c r="E100" s="181"/>
      <c r="F100" s="181"/>
      <c r="G100" s="181"/>
      <c r="H100" s="181"/>
      <c r="I100" s="181"/>
      <c r="J100" s="182">
        <f>J129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1250</v>
      </c>
      <c r="E101" s="181"/>
      <c r="F101" s="181"/>
      <c r="G101" s="181"/>
      <c r="H101" s="181"/>
      <c r="I101" s="181"/>
      <c r="J101" s="182">
        <f>J132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1251</v>
      </c>
      <c r="E102" s="181"/>
      <c r="F102" s="181"/>
      <c r="G102" s="181"/>
      <c r="H102" s="181"/>
      <c r="I102" s="181"/>
      <c r="J102" s="182">
        <f>J137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Rekostrukce a vybavení odborných učeben na ZŠ Slovenská - stavba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005 - Vedlejší a ostatní náklady - hlavní aktivity  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Karviná</v>
      </c>
      <c r="G116" s="39"/>
      <c r="H116" s="39"/>
      <c r="I116" s="31" t="s">
        <v>23</v>
      </c>
      <c r="J116" s="78" t="str">
        <f>IF(J12="","",J12)</f>
        <v>27. 2. 2019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31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141</v>
      </c>
      <c r="D121" s="193" t="s">
        <v>62</v>
      </c>
      <c r="E121" s="193" t="s">
        <v>58</v>
      </c>
      <c r="F121" s="193" t="s">
        <v>59</v>
      </c>
      <c r="G121" s="193" t="s">
        <v>142</v>
      </c>
      <c r="H121" s="193" t="s">
        <v>143</v>
      </c>
      <c r="I121" s="193" t="s">
        <v>144</v>
      </c>
      <c r="J121" s="193" t="s">
        <v>120</v>
      </c>
      <c r="K121" s="194" t="s">
        <v>145</v>
      </c>
      <c r="L121" s="195"/>
      <c r="M121" s="99" t="s">
        <v>1</v>
      </c>
      <c r="N121" s="100" t="s">
        <v>41</v>
      </c>
      <c r="O121" s="100" t="s">
        <v>146</v>
      </c>
      <c r="P121" s="100" t="s">
        <v>147</v>
      </c>
      <c r="Q121" s="100" t="s">
        <v>148</v>
      </c>
      <c r="R121" s="100" t="s">
        <v>149</v>
      </c>
      <c r="S121" s="100" t="s">
        <v>150</v>
      </c>
      <c r="T121" s="101" t="s">
        <v>151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152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P123+P126+P129+P132+P137</f>
        <v>0</v>
      </c>
      <c r="Q122" s="103"/>
      <c r="R122" s="198">
        <f>R123+R126+R129+R132+R137</f>
        <v>0</v>
      </c>
      <c r="S122" s="103"/>
      <c r="T122" s="199">
        <f>T123+T126+T129+T132+T137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00">
        <f>BK123+BK126+BK129+BK132+BK137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1252</v>
      </c>
      <c r="F123" s="204" t="s">
        <v>1253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</f>
        <v>0</v>
      </c>
      <c r="Q123" s="209"/>
      <c r="R123" s="210">
        <f>R124</f>
        <v>0</v>
      </c>
      <c r="S123" s="209"/>
      <c r="T123" s="21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183</v>
      </c>
      <c r="AT123" s="213" t="s">
        <v>76</v>
      </c>
      <c r="AU123" s="213" t="s">
        <v>77</v>
      </c>
      <c r="AY123" s="212" t="s">
        <v>155</v>
      </c>
      <c r="BK123" s="214">
        <f>BK124</f>
        <v>0</v>
      </c>
    </row>
    <row r="124" s="12" customFormat="1" ht="22.8" customHeight="1">
      <c r="A124" s="12"/>
      <c r="B124" s="201"/>
      <c r="C124" s="202"/>
      <c r="D124" s="203" t="s">
        <v>76</v>
      </c>
      <c r="E124" s="215" t="s">
        <v>1254</v>
      </c>
      <c r="F124" s="215" t="s">
        <v>1255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0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183</v>
      </c>
      <c r="AT124" s="213" t="s">
        <v>76</v>
      </c>
      <c r="AU124" s="213" t="s">
        <v>85</v>
      </c>
      <c r="AY124" s="212" t="s">
        <v>155</v>
      </c>
      <c r="BK124" s="214">
        <f>BK125</f>
        <v>0</v>
      </c>
    </row>
    <row r="125" s="2" customFormat="1">
      <c r="A125" s="37"/>
      <c r="B125" s="38"/>
      <c r="C125" s="217" t="s">
        <v>85</v>
      </c>
      <c r="D125" s="217" t="s">
        <v>158</v>
      </c>
      <c r="E125" s="218" t="s">
        <v>1256</v>
      </c>
      <c r="F125" s="219" t="s">
        <v>1257</v>
      </c>
      <c r="G125" s="220" t="s">
        <v>458</v>
      </c>
      <c r="H125" s="221">
        <v>1</v>
      </c>
      <c r="I125" s="222"/>
      <c r="J125" s="223">
        <f>ROUND(I125*H125,2)</f>
        <v>0</v>
      </c>
      <c r="K125" s="219" t="s">
        <v>327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1258</v>
      </c>
      <c r="AT125" s="228" t="s">
        <v>158</v>
      </c>
      <c r="AU125" s="228" t="s">
        <v>87</v>
      </c>
      <c r="AY125" s="16" t="s">
        <v>155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1258</v>
      </c>
      <c r="BM125" s="228" t="s">
        <v>1259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1260</v>
      </c>
      <c r="F126" s="204" t="s">
        <v>1261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SUM(P127:P128)</f>
        <v>0</v>
      </c>
      <c r="Q126" s="209"/>
      <c r="R126" s="210">
        <f>SUM(R127:R128)</f>
        <v>0</v>
      </c>
      <c r="S126" s="209"/>
      <c r="T126" s="211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183</v>
      </c>
      <c r="AT126" s="213" t="s">
        <v>76</v>
      </c>
      <c r="AU126" s="213" t="s">
        <v>77</v>
      </c>
      <c r="AY126" s="212" t="s">
        <v>155</v>
      </c>
      <c r="BK126" s="214">
        <f>SUM(BK127:BK128)</f>
        <v>0</v>
      </c>
    </row>
    <row r="127" s="2" customFormat="1" ht="16.5" customHeight="1">
      <c r="A127" s="37"/>
      <c r="B127" s="38"/>
      <c r="C127" s="217" t="s">
        <v>87</v>
      </c>
      <c r="D127" s="217" t="s">
        <v>158</v>
      </c>
      <c r="E127" s="218" t="s">
        <v>1262</v>
      </c>
      <c r="F127" s="219" t="s">
        <v>1263</v>
      </c>
      <c r="G127" s="220" t="s">
        <v>458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163</v>
      </c>
      <c r="AT127" s="228" t="s">
        <v>158</v>
      </c>
      <c r="AU127" s="228" t="s">
        <v>85</v>
      </c>
      <c r="AY127" s="16" t="s">
        <v>155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163</v>
      </c>
      <c r="BM127" s="228" t="s">
        <v>1264</v>
      </c>
    </row>
    <row r="128" s="2" customFormat="1">
      <c r="A128" s="37"/>
      <c r="B128" s="38"/>
      <c r="C128" s="39"/>
      <c r="D128" s="232" t="s">
        <v>396</v>
      </c>
      <c r="E128" s="39"/>
      <c r="F128" s="263" t="s">
        <v>1265</v>
      </c>
      <c r="G128" s="39"/>
      <c r="H128" s="39"/>
      <c r="I128" s="264"/>
      <c r="J128" s="39"/>
      <c r="K128" s="39"/>
      <c r="L128" s="43"/>
      <c r="M128" s="265"/>
      <c r="N128" s="26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396</v>
      </c>
      <c r="AU128" s="16" t="s">
        <v>85</v>
      </c>
    </row>
    <row r="129" s="12" customFormat="1" ht="25.92" customHeight="1">
      <c r="A129" s="12"/>
      <c r="B129" s="201"/>
      <c r="C129" s="202"/>
      <c r="D129" s="203" t="s">
        <v>76</v>
      </c>
      <c r="E129" s="204" t="s">
        <v>1266</v>
      </c>
      <c r="F129" s="204" t="s">
        <v>1267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</v>
      </c>
      <c r="S129" s="209"/>
      <c r="T129" s="21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183</v>
      </c>
      <c r="AT129" s="213" t="s">
        <v>76</v>
      </c>
      <c r="AU129" s="213" t="s">
        <v>77</v>
      </c>
      <c r="AY129" s="212" t="s">
        <v>155</v>
      </c>
      <c r="BK129" s="214">
        <f>SUM(BK130:BK131)</f>
        <v>0</v>
      </c>
    </row>
    <row r="130" s="2" customFormat="1" ht="16.5" customHeight="1">
      <c r="A130" s="37"/>
      <c r="B130" s="38"/>
      <c r="C130" s="217" t="s">
        <v>156</v>
      </c>
      <c r="D130" s="217" t="s">
        <v>158</v>
      </c>
      <c r="E130" s="218" t="s">
        <v>1268</v>
      </c>
      <c r="F130" s="219" t="s">
        <v>1269</v>
      </c>
      <c r="G130" s="220" t="s">
        <v>458</v>
      </c>
      <c r="H130" s="221">
        <v>1</v>
      </c>
      <c r="I130" s="222"/>
      <c r="J130" s="223">
        <f>ROUND(I130*H130,2)</f>
        <v>0</v>
      </c>
      <c r="K130" s="219" t="s">
        <v>327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1258</v>
      </c>
      <c r="AT130" s="228" t="s">
        <v>158</v>
      </c>
      <c r="AU130" s="228" t="s">
        <v>85</v>
      </c>
      <c r="AY130" s="16" t="s">
        <v>155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1258</v>
      </c>
      <c r="BM130" s="228" t="s">
        <v>1270</v>
      </c>
    </row>
    <row r="131" s="2" customFormat="1">
      <c r="A131" s="37"/>
      <c r="B131" s="38"/>
      <c r="C131" s="39"/>
      <c r="D131" s="232" t="s">
        <v>396</v>
      </c>
      <c r="E131" s="39"/>
      <c r="F131" s="263" t="s">
        <v>1271</v>
      </c>
      <c r="G131" s="39"/>
      <c r="H131" s="39"/>
      <c r="I131" s="264"/>
      <c r="J131" s="39"/>
      <c r="K131" s="39"/>
      <c r="L131" s="43"/>
      <c r="M131" s="265"/>
      <c r="N131" s="26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396</v>
      </c>
      <c r="AU131" s="16" t="s">
        <v>85</v>
      </c>
    </row>
    <row r="132" s="12" customFormat="1" ht="25.92" customHeight="1">
      <c r="A132" s="12"/>
      <c r="B132" s="201"/>
      <c r="C132" s="202"/>
      <c r="D132" s="203" t="s">
        <v>76</v>
      </c>
      <c r="E132" s="204" t="s">
        <v>1272</v>
      </c>
      <c r="F132" s="204" t="s">
        <v>1273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SUM(P133:P136)</f>
        <v>0</v>
      </c>
      <c r="Q132" s="209"/>
      <c r="R132" s="210">
        <f>SUM(R133:R136)</f>
        <v>0</v>
      </c>
      <c r="S132" s="209"/>
      <c r="T132" s="21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183</v>
      </c>
      <c r="AT132" s="213" t="s">
        <v>76</v>
      </c>
      <c r="AU132" s="213" t="s">
        <v>77</v>
      </c>
      <c r="AY132" s="212" t="s">
        <v>155</v>
      </c>
      <c r="BK132" s="214">
        <f>SUM(BK133:BK136)</f>
        <v>0</v>
      </c>
    </row>
    <row r="133" s="2" customFormat="1">
      <c r="A133" s="37"/>
      <c r="B133" s="38"/>
      <c r="C133" s="217" t="s">
        <v>163</v>
      </c>
      <c r="D133" s="217" t="s">
        <v>158</v>
      </c>
      <c r="E133" s="218" t="s">
        <v>1274</v>
      </c>
      <c r="F133" s="219" t="s">
        <v>1275</v>
      </c>
      <c r="G133" s="220" t="s">
        <v>458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1258</v>
      </c>
      <c r="AT133" s="228" t="s">
        <v>158</v>
      </c>
      <c r="AU133" s="228" t="s">
        <v>85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1258</v>
      </c>
      <c r="BM133" s="228" t="s">
        <v>1276</v>
      </c>
    </row>
    <row r="134" s="2" customFormat="1">
      <c r="A134" s="37"/>
      <c r="B134" s="38"/>
      <c r="C134" s="39"/>
      <c r="D134" s="232" t="s">
        <v>396</v>
      </c>
      <c r="E134" s="39"/>
      <c r="F134" s="263" t="s">
        <v>1277</v>
      </c>
      <c r="G134" s="39"/>
      <c r="H134" s="39"/>
      <c r="I134" s="264"/>
      <c r="J134" s="39"/>
      <c r="K134" s="39"/>
      <c r="L134" s="43"/>
      <c r="M134" s="265"/>
      <c r="N134" s="26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396</v>
      </c>
      <c r="AU134" s="16" t="s">
        <v>85</v>
      </c>
    </row>
    <row r="135" s="2" customFormat="1" ht="16.5" customHeight="1">
      <c r="A135" s="37"/>
      <c r="B135" s="38"/>
      <c r="C135" s="217" t="s">
        <v>183</v>
      </c>
      <c r="D135" s="217" t="s">
        <v>158</v>
      </c>
      <c r="E135" s="218" t="s">
        <v>1278</v>
      </c>
      <c r="F135" s="219" t="s">
        <v>1279</v>
      </c>
      <c r="G135" s="220" t="s">
        <v>458</v>
      </c>
      <c r="H135" s="221">
        <v>1</v>
      </c>
      <c r="I135" s="222"/>
      <c r="J135" s="223">
        <f>ROUND(I135*H135,2)</f>
        <v>0</v>
      </c>
      <c r="K135" s="219" t="s">
        <v>327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1258</v>
      </c>
      <c r="AT135" s="228" t="s">
        <v>158</v>
      </c>
      <c r="AU135" s="228" t="s">
        <v>85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1258</v>
      </c>
      <c r="BM135" s="228" t="s">
        <v>1280</v>
      </c>
    </row>
    <row r="136" s="2" customFormat="1">
      <c r="A136" s="37"/>
      <c r="B136" s="38"/>
      <c r="C136" s="39"/>
      <c r="D136" s="232" t="s">
        <v>396</v>
      </c>
      <c r="E136" s="39"/>
      <c r="F136" s="263" t="s">
        <v>1277</v>
      </c>
      <c r="G136" s="39"/>
      <c r="H136" s="39"/>
      <c r="I136" s="264"/>
      <c r="J136" s="39"/>
      <c r="K136" s="39"/>
      <c r="L136" s="43"/>
      <c r="M136" s="265"/>
      <c r="N136" s="26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396</v>
      </c>
      <c r="AU136" s="16" t="s">
        <v>85</v>
      </c>
    </row>
    <row r="137" s="12" customFormat="1" ht="25.92" customHeight="1">
      <c r="A137" s="12"/>
      <c r="B137" s="201"/>
      <c r="C137" s="202"/>
      <c r="D137" s="203" t="s">
        <v>76</v>
      </c>
      <c r="E137" s="204" t="s">
        <v>1281</v>
      </c>
      <c r="F137" s="204" t="s">
        <v>1282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SUM(P138:P140)</f>
        <v>0</v>
      </c>
      <c r="Q137" s="209"/>
      <c r="R137" s="210">
        <f>SUM(R138:R140)</f>
        <v>0</v>
      </c>
      <c r="S137" s="209"/>
      <c r="T137" s="21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183</v>
      </c>
      <c r="AT137" s="213" t="s">
        <v>76</v>
      </c>
      <c r="AU137" s="213" t="s">
        <v>77</v>
      </c>
      <c r="AY137" s="212" t="s">
        <v>155</v>
      </c>
      <c r="BK137" s="214">
        <f>SUM(BK138:BK140)</f>
        <v>0</v>
      </c>
    </row>
    <row r="138" s="2" customFormat="1">
      <c r="A138" s="37"/>
      <c r="B138" s="38"/>
      <c r="C138" s="217" t="s">
        <v>188</v>
      </c>
      <c r="D138" s="217" t="s">
        <v>158</v>
      </c>
      <c r="E138" s="218" t="s">
        <v>1283</v>
      </c>
      <c r="F138" s="219" t="s">
        <v>1284</v>
      </c>
      <c r="G138" s="220" t="s">
        <v>458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1258</v>
      </c>
      <c r="AT138" s="228" t="s">
        <v>158</v>
      </c>
      <c r="AU138" s="228" t="s">
        <v>85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1258</v>
      </c>
      <c r="BM138" s="228" t="s">
        <v>1285</v>
      </c>
    </row>
    <row r="139" s="2" customFormat="1" ht="16.5" customHeight="1">
      <c r="A139" s="37"/>
      <c r="B139" s="38"/>
      <c r="C139" s="217" t="s">
        <v>194</v>
      </c>
      <c r="D139" s="217" t="s">
        <v>158</v>
      </c>
      <c r="E139" s="218" t="s">
        <v>1286</v>
      </c>
      <c r="F139" s="219" t="s">
        <v>1287</v>
      </c>
      <c r="G139" s="220" t="s">
        <v>458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1258</v>
      </c>
      <c r="AT139" s="228" t="s">
        <v>158</v>
      </c>
      <c r="AU139" s="228" t="s">
        <v>85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1258</v>
      </c>
      <c r="BM139" s="228" t="s">
        <v>1288</v>
      </c>
    </row>
    <row r="140" s="2" customFormat="1">
      <c r="A140" s="37"/>
      <c r="B140" s="38"/>
      <c r="C140" s="39"/>
      <c r="D140" s="232" t="s">
        <v>396</v>
      </c>
      <c r="E140" s="39"/>
      <c r="F140" s="263" t="s">
        <v>1289</v>
      </c>
      <c r="G140" s="39"/>
      <c r="H140" s="39"/>
      <c r="I140" s="264"/>
      <c r="J140" s="39"/>
      <c r="K140" s="39"/>
      <c r="L140" s="43"/>
      <c r="M140" s="276"/>
      <c r="N140" s="277"/>
      <c r="O140" s="273"/>
      <c r="P140" s="273"/>
      <c r="Q140" s="273"/>
      <c r="R140" s="273"/>
      <c r="S140" s="273"/>
      <c r="T140" s="27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396</v>
      </c>
      <c r="AU140" s="16" t="s">
        <v>85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tZe01Ks+6+yJ3xPJlq+f+NV5bPCI2T0IPaBrz4/E6UKhWpz0SwbeYEzmk+5s+JQFkiE7QmRxzcxtIOwCm1bXGQ==" hashValue="mf2qIeQZ3UsPz/mLDWd3sjitRD+Y9J0tazQdF6K1jBvAyyEPJaHF98T5gSLWAny5dN556LOGRn1q9bTtuf7UJA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1290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ROUND((SUM(BE118:BE123)),  2)</f>
        <v>0</v>
      </c>
      <c r="G33" s="37"/>
      <c r="H33" s="37"/>
      <c r="I33" s="154">
        <v>0.20999999999999999</v>
      </c>
      <c r="J33" s="153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ROUND((SUM(BF118:BF123)),  2)</f>
        <v>0</v>
      </c>
      <c r="G34" s="37"/>
      <c r="H34" s="37"/>
      <c r="I34" s="154">
        <v>0.14999999999999999</v>
      </c>
      <c r="J34" s="153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ROUND((SUM(BG118:BG123)),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ROUND((SUM(BH118:BH123)),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ROUND((SUM(BI118:BI123)),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006 - Vedlejší a ostatní náklady - vedlejší aktivity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1246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1248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140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Rekostrukce a vybavení odborných učeben na ZŠ Slovenská - stavba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006 - Vedlejší a ostatní náklady - vedlejší aktivity 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9"/>
      <c r="E112" s="39"/>
      <c r="F112" s="26" t="str">
        <f>F12</f>
        <v>Karviná</v>
      </c>
      <c r="G112" s="39"/>
      <c r="H112" s="39"/>
      <c r="I112" s="31" t="s">
        <v>23</v>
      </c>
      <c r="J112" s="78" t="str">
        <f>IF(J12="","",J12)</f>
        <v>27. 2. 2019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25</v>
      </c>
      <c r="D114" s="39"/>
      <c r="E114" s="39"/>
      <c r="F114" s="26" t="str">
        <f>E15</f>
        <v>Statutární město Karviná</v>
      </c>
      <c r="G114" s="39"/>
      <c r="H114" s="39"/>
      <c r="I114" s="31" t="s">
        <v>31</v>
      </c>
      <c r="J114" s="35" t="str">
        <f>E21</f>
        <v>ATRIS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>Barbora Kyšková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141</v>
      </c>
      <c r="D117" s="193" t="s">
        <v>62</v>
      </c>
      <c r="E117" s="193" t="s">
        <v>58</v>
      </c>
      <c r="F117" s="193" t="s">
        <v>59</v>
      </c>
      <c r="G117" s="193" t="s">
        <v>142</v>
      </c>
      <c r="H117" s="193" t="s">
        <v>143</v>
      </c>
      <c r="I117" s="193" t="s">
        <v>144</v>
      </c>
      <c r="J117" s="193" t="s">
        <v>120</v>
      </c>
      <c r="K117" s="194" t="s">
        <v>145</v>
      </c>
      <c r="L117" s="195"/>
      <c r="M117" s="99" t="s">
        <v>1</v>
      </c>
      <c r="N117" s="100" t="s">
        <v>41</v>
      </c>
      <c r="O117" s="100" t="s">
        <v>146</v>
      </c>
      <c r="P117" s="100" t="s">
        <v>147</v>
      </c>
      <c r="Q117" s="100" t="s">
        <v>148</v>
      </c>
      <c r="R117" s="100" t="s">
        <v>149</v>
      </c>
      <c r="S117" s="100" t="s">
        <v>150</v>
      </c>
      <c r="T117" s="101" t="s">
        <v>151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152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P119+P120</f>
        <v>0</v>
      </c>
      <c r="Q118" s="103"/>
      <c r="R118" s="198">
        <f>R119+R120</f>
        <v>0</v>
      </c>
      <c r="S118" s="103"/>
      <c r="T118" s="199">
        <f>T119+T120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122</v>
      </c>
      <c r="BK118" s="200">
        <f>BK119+BK120</f>
        <v>0</v>
      </c>
    </row>
    <row r="119" s="12" customFormat="1" ht="25.92" customHeight="1">
      <c r="A119" s="12"/>
      <c r="B119" s="201"/>
      <c r="C119" s="202"/>
      <c r="D119" s="203" t="s">
        <v>76</v>
      </c>
      <c r="E119" s="204" t="s">
        <v>1252</v>
      </c>
      <c r="F119" s="204" t="s">
        <v>1253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v>0</v>
      </c>
      <c r="Q119" s="209"/>
      <c r="R119" s="210">
        <v>0</v>
      </c>
      <c r="S119" s="209"/>
      <c r="T119" s="211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183</v>
      </c>
      <c r="AT119" s="213" t="s">
        <v>76</v>
      </c>
      <c r="AU119" s="213" t="s">
        <v>77</v>
      </c>
      <c r="AY119" s="212" t="s">
        <v>155</v>
      </c>
      <c r="BK119" s="214">
        <v>0</v>
      </c>
    </row>
    <row r="120" s="12" customFormat="1" ht="25.92" customHeight="1">
      <c r="A120" s="12"/>
      <c r="B120" s="201"/>
      <c r="C120" s="202"/>
      <c r="D120" s="203" t="s">
        <v>76</v>
      </c>
      <c r="E120" s="204" t="s">
        <v>1260</v>
      </c>
      <c r="F120" s="204" t="s">
        <v>1261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1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183</v>
      </c>
      <c r="AT120" s="213" t="s">
        <v>76</v>
      </c>
      <c r="AU120" s="213" t="s">
        <v>77</v>
      </c>
      <c r="AY120" s="212" t="s">
        <v>155</v>
      </c>
      <c r="BK120" s="214">
        <f>SUM(BK121:BK123)</f>
        <v>0</v>
      </c>
    </row>
    <row r="121" s="2" customFormat="1" ht="16.5" customHeight="1">
      <c r="A121" s="37"/>
      <c r="B121" s="38"/>
      <c r="C121" s="217" t="s">
        <v>85</v>
      </c>
      <c r="D121" s="217" t="s">
        <v>158</v>
      </c>
      <c r="E121" s="218" t="s">
        <v>1291</v>
      </c>
      <c r="F121" s="219" t="s">
        <v>1292</v>
      </c>
      <c r="G121" s="220" t="s">
        <v>458</v>
      </c>
      <c r="H121" s="221">
        <v>1</v>
      </c>
      <c r="I121" s="222"/>
      <c r="J121" s="223">
        <f>ROUND(I121*H121,2)</f>
        <v>0</v>
      </c>
      <c r="K121" s="219" t="s">
        <v>327</v>
      </c>
      <c r="L121" s="43"/>
      <c r="M121" s="224" t="s">
        <v>1</v>
      </c>
      <c r="N121" s="225" t="s">
        <v>42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1258</v>
      </c>
      <c r="AT121" s="228" t="s">
        <v>158</v>
      </c>
      <c r="AU121" s="228" t="s">
        <v>85</v>
      </c>
      <c r="AY121" s="16" t="s">
        <v>155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85</v>
      </c>
      <c r="BK121" s="229">
        <f>ROUND(I121*H121,2)</f>
        <v>0</v>
      </c>
      <c r="BL121" s="16" t="s">
        <v>1258</v>
      </c>
      <c r="BM121" s="228" t="s">
        <v>1293</v>
      </c>
    </row>
    <row r="122" s="2" customFormat="1">
      <c r="A122" s="37"/>
      <c r="B122" s="38"/>
      <c r="C122" s="39"/>
      <c r="D122" s="232" t="s">
        <v>396</v>
      </c>
      <c r="E122" s="39"/>
      <c r="F122" s="263" t="s">
        <v>1294</v>
      </c>
      <c r="G122" s="39"/>
      <c r="H122" s="39"/>
      <c r="I122" s="264"/>
      <c r="J122" s="39"/>
      <c r="K122" s="39"/>
      <c r="L122" s="43"/>
      <c r="M122" s="265"/>
      <c r="N122" s="26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396</v>
      </c>
      <c r="AU122" s="16" t="s">
        <v>85</v>
      </c>
    </row>
    <row r="123" s="2" customFormat="1" ht="16.5" customHeight="1">
      <c r="A123" s="37"/>
      <c r="B123" s="38"/>
      <c r="C123" s="217" t="s">
        <v>87</v>
      </c>
      <c r="D123" s="217" t="s">
        <v>158</v>
      </c>
      <c r="E123" s="218" t="s">
        <v>1295</v>
      </c>
      <c r="F123" s="219" t="s">
        <v>1296</v>
      </c>
      <c r="G123" s="220" t="s">
        <v>458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71" t="s">
        <v>1</v>
      </c>
      <c r="N123" s="272" t="s">
        <v>42</v>
      </c>
      <c r="O123" s="273"/>
      <c r="P123" s="274">
        <f>O123*H123</f>
        <v>0</v>
      </c>
      <c r="Q123" s="274">
        <v>0</v>
      </c>
      <c r="R123" s="274">
        <f>Q123*H123</f>
        <v>0</v>
      </c>
      <c r="S123" s="274">
        <v>0</v>
      </c>
      <c r="T123" s="27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1258</v>
      </c>
      <c r="AT123" s="228" t="s">
        <v>158</v>
      </c>
      <c r="AU123" s="228" t="s">
        <v>85</v>
      </c>
      <c r="AY123" s="16" t="s">
        <v>155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1258</v>
      </c>
      <c r="BM123" s="228" t="s">
        <v>1297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wOMVboOT+PuvxBkldBirz1Q5VR56G4I31LfOjjFqtJhOYhmPQLGJC5PWPhOusAtwbDS1XE87k0PcWI7gyKUsXw==" hashValue="/d5feZCyP8F2GCGQL3PeWsLFE0MtGWoStCHOhcAgpKTJ2m3Ik+SLzy4oJZzg2m9lmZSRmXPqo4A0i7S3omstB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1298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ROUND((SUM(BE120:BE193)),  2)</f>
        <v>0</v>
      </c>
      <c r="G33" s="37"/>
      <c r="H33" s="37"/>
      <c r="I33" s="154">
        <v>0.20999999999999999</v>
      </c>
      <c r="J33" s="153">
        <f>ROUND(((SUM(BE120:BE193))*I33),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ROUND((SUM(BF120:BF193)),  2)</f>
        <v>0</v>
      </c>
      <c r="G34" s="37"/>
      <c r="H34" s="37"/>
      <c r="I34" s="154">
        <v>0.14999999999999999</v>
      </c>
      <c r="J34" s="153">
        <f>ROUND(((SUM(BF120:BF193))*I34),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ROUND((SUM(BG120:BG193)),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ROUND((SUM(BH120:BH193)),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ROUND((SUM(BI120:BI193)),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007 - Konektivita - ZŠ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1299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1300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1301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1302</v>
      </c>
      <c r="E100" s="187"/>
      <c r="F100" s="187"/>
      <c r="G100" s="187"/>
      <c r="H100" s="187"/>
      <c r="I100" s="187"/>
      <c r="J100" s="188">
        <f>J186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Rekostrukce a vybavení odborných učeben na ZŠ Slovenská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007 - Konektivita - ZŠ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141</v>
      </c>
      <c r="D119" s="193" t="s">
        <v>62</v>
      </c>
      <c r="E119" s="193" t="s">
        <v>58</v>
      </c>
      <c r="F119" s="193" t="s">
        <v>59</v>
      </c>
      <c r="G119" s="193" t="s">
        <v>142</v>
      </c>
      <c r="H119" s="193" t="s">
        <v>143</v>
      </c>
      <c r="I119" s="193" t="s">
        <v>144</v>
      </c>
      <c r="J119" s="193" t="s">
        <v>120</v>
      </c>
      <c r="K119" s="194" t="s">
        <v>145</v>
      </c>
      <c r="L119" s="195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936</v>
      </c>
      <c r="F121" s="204" t="s">
        <v>1303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P122+P140+P186</f>
        <v>0</v>
      </c>
      <c r="Q121" s="209"/>
      <c r="R121" s="210">
        <f>R122+R140+R186</f>
        <v>0</v>
      </c>
      <c r="S121" s="209"/>
      <c r="T121" s="211">
        <f>T122+T140+T186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155</v>
      </c>
      <c r="BK121" s="214">
        <f>BK122+BK140+BK186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1014</v>
      </c>
      <c r="F122" s="215" t="s">
        <v>1304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SUM(P123:P139)</f>
        <v>0</v>
      </c>
      <c r="Q122" s="209"/>
      <c r="R122" s="210">
        <f>SUM(R123:R139)</f>
        <v>0</v>
      </c>
      <c r="S122" s="209"/>
      <c r="T122" s="211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85</v>
      </c>
      <c r="AT122" s="213" t="s">
        <v>76</v>
      </c>
      <c r="AU122" s="213" t="s">
        <v>85</v>
      </c>
      <c r="AY122" s="212" t="s">
        <v>155</v>
      </c>
      <c r="BK122" s="214">
        <f>SUM(BK123:BK139)</f>
        <v>0</v>
      </c>
    </row>
    <row r="123" s="2" customFormat="1" ht="16.5" customHeight="1">
      <c r="A123" s="37"/>
      <c r="B123" s="38"/>
      <c r="C123" s="217" t="s">
        <v>85</v>
      </c>
      <c r="D123" s="217" t="s">
        <v>158</v>
      </c>
      <c r="E123" s="218" t="s">
        <v>1305</v>
      </c>
      <c r="F123" s="219" t="s">
        <v>1306</v>
      </c>
      <c r="G123" s="220" t="s">
        <v>946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163</v>
      </c>
      <c r="AT123" s="228" t="s">
        <v>158</v>
      </c>
      <c r="AU123" s="228" t="s">
        <v>87</v>
      </c>
      <c r="AY123" s="16" t="s">
        <v>155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163</v>
      </c>
      <c r="BM123" s="228" t="s">
        <v>87</v>
      </c>
    </row>
    <row r="124" s="2" customFormat="1" ht="16.5" customHeight="1">
      <c r="A124" s="37"/>
      <c r="B124" s="38"/>
      <c r="C124" s="217" t="s">
        <v>87</v>
      </c>
      <c r="D124" s="217" t="s">
        <v>158</v>
      </c>
      <c r="E124" s="218" t="s">
        <v>1307</v>
      </c>
      <c r="F124" s="219" t="s">
        <v>1308</v>
      </c>
      <c r="G124" s="220" t="s">
        <v>946</v>
      </c>
      <c r="H124" s="221">
        <v>6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163</v>
      </c>
      <c r="AT124" s="228" t="s">
        <v>158</v>
      </c>
      <c r="AU124" s="228" t="s">
        <v>87</v>
      </c>
      <c r="AY124" s="16" t="s">
        <v>155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163</v>
      </c>
      <c r="BM124" s="228" t="s">
        <v>163</v>
      </c>
    </row>
    <row r="125" s="2" customFormat="1">
      <c r="A125" s="37"/>
      <c r="B125" s="38"/>
      <c r="C125" s="217" t="s">
        <v>156</v>
      </c>
      <c r="D125" s="217" t="s">
        <v>158</v>
      </c>
      <c r="E125" s="218" t="s">
        <v>1309</v>
      </c>
      <c r="F125" s="219" t="s">
        <v>1310</v>
      </c>
      <c r="G125" s="220" t="s">
        <v>946</v>
      </c>
      <c r="H125" s="221">
        <v>7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163</v>
      </c>
      <c r="AT125" s="228" t="s">
        <v>158</v>
      </c>
      <c r="AU125" s="228" t="s">
        <v>87</v>
      </c>
      <c r="AY125" s="16" t="s">
        <v>155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163</v>
      </c>
      <c r="BM125" s="228" t="s">
        <v>188</v>
      </c>
    </row>
    <row r="126" s="2" customFormat="1" ht="16.5" customHeight="1">
      <c r="A126" s="37"/>
      <c r="B126" s="38"/>
      <c r="C126" s="217" t="s">
        <v>163</v>
      </c>
      <c r="D126" s="217" t="s">
        <v>158</v>
      </c>
      <c r="E126" s="218" t="s">
        <v>1311</v>
      </c>
      <c r="F126" s="219" t="s">
        <v>1312</v>
      </c>
      <c r="G126" s="220" t="s">
        <v>946</v>
      </c>
      <c r="H126" s="221">
        <v>26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163</v>
      </c>
      <c r="AT126" s="228" t="s">
        <v>158</v>
      </c>
      <c r="AU126" s="228" t="s">
        <v>87</v>
      </c>
      <c r="AY126" s="16" t="s">
        <v>155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163</v>
      </c>
      <c r="BM126" s="228" t="s">
        <v>198</v>
      </c>
    </row>
    <row r="127" s="2" customFormat="1" ht="21.75" customHeight="1">
      <c r="A127" s="37"/>
      <c r="B127" s="38"/>
      <c r="C127" s="217" t="s">
        <v>183</v>
      </c>
      <c r="D127" s="217" t="s">
        <v>158</v>
      </c>
      <c r="E127" s="218" t="s">
        <v>1313</v>
      </c>
      <c r="F127" s="219" t="s">
        <v>1314</v>
      </c>
      <c r="G127" s="220" t="s">
        <v>946</v>
      </c>
      <c r="H127" s="221">
        <v>14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163</v>
      </c>
      <c r="AT127" s="228" t="s">
        <v>158</v>
      </c>
      <c r="AU127" s="228" t="s">
        <v>87</v>
      </c>
      <c r="AY127" s="16" t="s">
        <v>155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163</v>
      </c>
      <c r="BM127" s="228" t="s">
        <v>212</v>
      </c>
    </row>
    <row r="128" s="2" customFormat="1" ht="16.5" customHeight="1">
      <c r="A128" s="37"/>
      <c r="B128" s="38"/>
      <c r="C128" s="217" t="s">
        <v>188</v>
      </c>
      <c r="D128" s="217" t="s">
        <v>158</v>
      </c>
      <c r="E128" s="218" t="s">
        <v>1315</v>
      </c>
      <c r="F128" s="219" t="s">
        <v>1316</v>
      </c>
      <c r="G128" s="220" t="s">
        <v>946</v>
      </c>
      <c r="H128" s="221">
        <v>40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163</v>
      </c>
      <c r="AT128" s="228" t="s">
        <v>158</v>
      </c>
      <c r="AU128" s="228" t="s">
        <v>87</v>
      </c>
      <c r="AY128" s="16" t="s">
        <v>155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163</v>
      </c>
      <c r="BM128" s="228" t="s">
        <v>221</v>
      </c>
    </row>
    <row r="129" s="2" customFormat="1" ht="16.5" customHeight="1">
      <c r="A129" s="37"/>
      <c r="B129" s="38"/>
      <c r="C129" s="217" t="s">
        <v>194</v>
      </c>
      <c r="D129" s="217" t="s">
        <v>158</v>
      </c>
      <c r="E129" s="218" t="s">
        <v>1317</v>
      </c>
      <c r="F129" s="219" t="s">
        <v>1318</v>
      </c>
      <c r="G129" s="220" t="s">
        <v>946</v>
      </c>
      <c r="H129" s="221">
        <v>7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87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230</v>
      </c>
    </row>
    <row r="130" s="2" customFormat="1" ht="16.5" customHeight="1">
      <c r="A130" s="37"/>
      <c r="B130" s="38"/>
      <c r="C130" s="217" t="s">
        <v>198</v>
      </c>
      <c r="D130" s="217" t="s">
        <v>158</v>
      </c>
      <c r="E130" s="218" t="s">
        <v>1319</v>
      </c>
      <c r="F130" s="219" t="s">
        <v>1320</v>
      </c>
      <c r="G130" s="220" t="s">
        <v>946</v>
      </c>
      <c r="H130" s="221">
        <v>331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163</v>
      </c>
      <c r="AT130" s="228" t="s">
        <v>158</v>
      </c>
      <c r="AU130" s="228" t="s">
        <v>87</v>
      </c>
      <c r="AY130" s="16" t="s">
        <v>155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163</v>
      </c>
      <c r="BM130" s="228" t="s">
        <v>238</v>
      </c>
    </row>
    <row r="131" s="2" customFormat="1" ht="16.5" customHeight="1">
      <c r="A131" s="37"/>
      <c r="B131" s="38"/>
      <c r="C131" s="217" t="s">
        <v>207</v>
      </c>
      <c r="D131" s="217" t="s">
        <v>158</v>
      </c>
      <c r="E131" s="218" t="s">
        <v>1321</v>
      </c>
      <c r="F131" s="219" t="s">
        <v>1322</v>
      </c>
      <c r="G131" s="220" t="s">
        <v>946</v>
      </c>
      <c r="H131" s="221">
        <v>7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87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248</v>
      </c>
    </row>
    <row r="132" s="2" customFormat="1">
      <c r="A132" s="37"/>
      <c r="B132" s="38"/>
      <c r="C132" s="217" t="s">
        <v>212</v>
      </c>
      <c r="D132" s="217" t="s">
        <v>158</v>
      </c>
      <c r="E132" s="218" t="s">
        <v>1323</v>
      </c>
      <c r="F132" s="219" t="s">
        <v>1324</v>
      </c>
      <c r="G132" s="220" t="s">
        <v>946</v>
      </c>
      <c r="H132" s="221">
        <v>126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163</v>
      </c>
      <c r="AT132" s="228" t="s">
        <v>158</v>
      </c>
      <c r="AU132" s="228" t="s">
        <v>87</v>
      </c>
      <c r="AY132" s="16" t="s">
        <v>155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163</v>
      </c>
      <c r="BM132" s="228" t="s">
        <v>258</v>
      </c>
    </row>
    <row r="133" s="2" customFormat="1">
      <c r="A133" s="37"/>
      <c r="B133" s="38"/>
      <c r="C133" s="217" t="s">
        <v>217</v>
      </c>
      <c r="D133" s="217" t="s">
        <v>158</v>
      </c>
      <c r="E133" s="218" t="s">
        <v>1325</v>
      </c>
      <c r="F133" s="219" t="s">
        <v>1326</v>
      </c>
      <c r="G133" s="220" t="s">
        <v>946</v>
      </c>
      <c r="H133" s="221">
        <v>79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87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267</v>
      </c>
    </row>
    <row r="134" s="2" customFormat="1" ht="44.25" customHeight="1">
      <c r="A134" s="37"/>
      <c r="B134" s="38"/>
      <c r="C134" s="217" t="s">
        <v>221</v>
      </c>
      <c r="D134" s="217" t="s">
        <v>158</v>
      </c>
      <c r="E134" s="218" t="s">
        <v>1327</v>
      </c>
      <c r="F134" s="219" t="s">
        <v>1328</v>
      </c>
      <c r="G134" s="220" t="s">
        <v>946</v>
      </c>
      <c r="H134" s="221">
        <v>12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163</v>
      </c>
      <c r="AT134" s="228" t="s">
        <v>158</v>
      </c>
      <c r="AU134" s="228" t="s">
        <v>87</v>
      </c>
      <c r="AY134" s="16" t="s">
        <v>155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163</v>
      </c>
      <c r="BM134" s="228" t="s">
        <v>276</v>
      </c>
    </row>
    <row r="135" s="2" customFormat="1" ht="16.5" customHeight="1">
      <c r="A135" s="37"/>
      <c r="B135" s="38"/>
      <c r="C135" s="217" t="s">
        <v>225</v>
      </c>
      <c r="D135" s="217" t="s">
        <v>158</v>
      </c>
      <c r="E135" s="218" t="s">
        <v>1329</v>
      </c>
      <c r="F135" s="219" t="s">
        <v>1330</v>
      </c>
      <c r="G135" s="220" t="s">
        <v>946</v>
      </c>
      <c r="H135" s="221">
        <v>144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163</v>
      </c>
      <c r="AT135" s="228" t="s">
        <v>158</v>
      </c>
      <c r="AU135" s="228" t="s">
        <v>87</v>
      </c>
      <c r="AY135" s="16" t="s">
        <v>155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163</v>
      </c>
      <c r="BM135" s="228" t="s">
        <v>286</v>
      </c>
    </row>
    <row r="136" s="2" customFormat="1" ht="16.5" customHeight="1">
      <c r="A136" s="37"/>
      <c r="B136" s="38"/>
      <c r="C136" s="217" t="s">
        <v>230</v>
      </c>
      <c r="D136" s="217" t="s">
        <v>158</v>
      </c>
      <c r="E136" s="218" t="s">
        <v>1331</v>
      </c>
      <c r="F136" s="219" t="s">
        <v>1332</v>
      </c>
      <c r="G136" s="220" t="s">
        <v>946</v>
      </c>
      <c r="H136" s="221">
        <v>144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87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297</v>
      </c>
    </row>
    <row r="137" s="2" customFormat="1" ht="16.5" customHeight="1">
      <c r="A137" s="37"/>
      <c r="B137" s="38"/>
      <c r="C137" s="217" t="s">
        <v>8</v>
      </c>
      <c r="D137" s="217" t="s">
        <v>158</v>
      </c>
      <c r="E137" s="218" t="s">
        <v>1333</v>
      </c>
      <c r="F137" s="219" t="s">
        <v>1334</v>
      </c>
      <c r="G137" s="220" t="s">
        <v>946</v>
      </c>
      <c r="H137" s="221">
        <v>40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163</v>
      </c>
      <c r="AT137" s="228" t="s">
        <v>158</v>
      </c>
      <c r="AU137" s="228" t="s">
        <v>87</v>
      </c>
      <c r="AY137" s="16" t="s">
        <v>155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163</v>
      </c>
      <c r="BM137" s="228" t="s">
        <v>310</v>
      </c>
    </row>
    <row r="138" s="2" customFormat="1">
      <c r="A138" s="37"/>
      <c r="B138" s="38"/>
      <c r="C138" s="217" t="s">
        <v>243</v>
      </c>
      <c r="D138" s="217" t="s">
        <v>158</v>
      </c>
      <c r="E138" s="218" t="s">
        <v>1335</v>
      </c>
      <c r="F138" s="219" t="s">
        <v>1336</v>
      </c>
      <c r="G138" s="220" t="s">
        <v>1337</v>
      </c>
      <c r="H138" s="221">
        <v>100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87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330</v>
      </c>
    </row>
    <row r="139" s="2" customFormat="1">
      <c r="A139" s="37"/>
      <c r="B139" s="38"/>
      <c r="C139" s="217" t="s">
        <v>248</v>
      </c>
      <c r="D139" s="217" t="s">
        <v>158</v>
      </c>
      <c r="E139" s="218" t="s">
        <v>1338</v>
      </c>
      <c r="F139" s="219" t="s">
        <v>1339</v>
      </c>
      <c r="G139" s="220" t="s">
        <v>1337</v>
      </c>
      <c r="H139" s="221">
        <v>100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163</v>
      </c>
      <c r="AT139" s="228" t="s">
        <v>158</v>
      </c>
      <c r="AU139" s="228" t="s">
        <v>87</v>
      </c>
      <c r="AY139" s="16" t="s">
        <v>155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163</v>
      </c>
      <c r="BM139" s="228" t="s">
        <v>342</v>
      </c>
    </row>
    <row r="140" s="12" customFormat="1" ht="22.8" customHeight="1">
      <c r="A140" s="12"/>
      <c r="B140" s="201"/>
      <c r="C140" s="202"/>
      <c r="D140" s="203" t="s">
        <v>76</v>
      </c>
      <c r="E140" s="215" t="s">
        <v>1020</v>
      </c>
      <c r="F140" s="215" t="s">
        <v>1340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SUM(P141:P185)</f>
        <v>0</v>
      </c>
      <c r="Q140" s="209"/>
      <c r="R140" s="210">
        <f>SUM(R141:R185)</f>
        <v>0</v>
      </c>
      <c r="S140" s="209"/>
      <c r="T140" s="211">
        <f>SUM(T141:T185)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85</v>
      </c>
      <c r="AT140" s="213" t="s">
        <v>76</v>
      </c>
      <c r="AU140" s="213" t="s">
        <v>85</v>
      </c>
      <c r="AY140" s="212" t="s">
        <v>155</v>
      </c>
      <c r="BK140" s="214">
        <f>SUM(BK141:BK185)</f>
        <v>0</v>
      </c>
    </row>
    <row r="141" s="2" customFormat="1" ht="16.5" customHeight="1">
      <c r="A141" s="37"/>
      <c r="B141" s="38"/>
      <c r="C141" s="217" t="s">
        <v>253</v>
      </c>
      <c r="D141" s="217" t="s">
        <v>158</v>
      </c>
      <c r="E141" s="218" t="s">
        <v>1341</v>
      </c>
      <c r="F141" s="219" t="s">
        <v>1342</v>
      </c>
      <c r="G141" s="220" t="s">
        <v>180</v>
      </c>
      <c r="H141" s="221">
        <v>31635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87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353</v>
      </c>
    </row>
    <row r="142" s="2" customFormat="1" ht="16.5" customHeight="1">
      <c r="A142" s="37"/>
      <c r="B142" s="38"/>
      <c r="C142" s="217" t="s">
        <v>258</v>
      </c>
      <c r="D142" s="217" t="s">
        <v>158</v>
      </c>
      <c r="E142" s="218" t="s">
        <v>1343</v>
      </c>
      <c r="F142" s="219" t="s">
        <v>1344</v>
      </c>
      <c r="G142" s="220" t="s">
        <v>180</v>
      </c>
      <c r="H142" s="221">
        <v>100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163</v>
      </c>
      <c r="AT142" s="228" t="s">
        <v>158</v>
      </c>
      <c r="AU142" s="228" t="s">
        <v>87</v>
      </c>
      <c r="AY142" s="16" t="s">
        <v>155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163</v>
      </c>
      <c r="BM142" s="228" t="s">
        <v>362</v>
      </c>
    </row>
    <row r="143" s="2" customFormat="1" ht="16.5" customHeight="1">
      <c r="A143" s="37"/>
      <c r="B143" s="38"/>
      <c r="C143" s="217" t="s">
        <v>7</v>
      </c>
      <c r="D143" s="217" t="s">
        <v>158</v>
      </c>
      <c r="E143" s="218" t="s">
        <v>1345</v>
      </c>
      <c r="F143" s="219" t="s">
        <v>1346</v>
      </c>
      <c r="G143" s="220" t="s">
        <v>180</v>
      </c>
      <c r="H143" s="221">
        <v>700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87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373</v>
      </c>
    </row>
    <row r="144" s="2" customFormat="1" ht="16.5" customHeight="1">
      <c r="A144" s="37"/>
      <c r="B144" s="38"/>
      <c r="C144" s="217" t="s">
        <v>267</v>
      </c>
      <c r="D144" s="217" t="s">
        <v>158</v>
      </c>
      <c r="E144" s="218" t="s">
        <v>1347</v>
      </c>
      <c r="F144" s="219" t="s">
        <v>1348</v>
      </c>
      <c r="G144" s="220" t="s">
        <v>180</v>
      </c>
      <c r="H144" s="221">
        <v>700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385</v>
      </c>
    </row>
    <row r="145" s="2" customFormat="1" ht="16.5" customHeight="1">
      <c r="A145" s="37"/>
      <c r="B145" s="38"/>
      <c r="C145" s="217" t="s">
        <v>271</v>
      </c>
      <c r="D145" s="217" t="s">
        <v>158</v>
      </c>
      <c r="E145" s="218" t="s">
        <v>1349</v>
      </c>
      <c r="F145" s="219" t="s">
        <v>1350</v>
      </c>
      <c r="G145" s="220" t="s">
        <v>946</v>
      </c>
      <c r="H145" s="221">
        <v>8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163</v>
      </c>
      <c r="AT145" s="228" t="s">
        <v>158</v>
      </c>
      <c r="AU145" s="228" t="s">
        <v>87</v>
      </c>
      <c r="AY145" s="16" t="s">
        <v>155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163</v>
      </c>
      <c r="BM145" s="228" t="s">
        <v>398</v>
      </c>
    </row>
    <row r="146" s="2" customFormat="1" ht="16.5" customHeight="1">
      <c r="A146" s="37"/>
      <c r="B146" s="38"/>
      <c r="C146" s="217" t="s">
        <v>276</v>
      </c>
      <c r="D146" s="217" t="s">
        <v>158</v>
      </c>
      <c r="E146" s="218" t="s">
        <v>1351</v>
      </c>
      <c r="F146" s="219" t="s">
        <v>1352</v>
      </c>
      <c r="G146" s="220" t="s">
        <v>180</v>
      </c>
      <c r="H146" s="221">
        <v>210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87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408</v>
      </c>
    </row>
    <row r="147" s="2" customFormat="1">
      <c r="A147" s="37"/>
      <c r="B147" s="38"/>
      <c r="C147" s="217" t="s">
        <v>281</v>
      </c>
      <c r="D147" s="217" t="s">
        <v>158</v>
      </c>
      <c r="E147" s="218" t="s">
        <v>1353</v>
      </c>
      <c r="F147" s="219" t="s">
        <v>1354</v>
      </c>
      <c r="G147" s="220" t="s">
        <v>180</v>
      </c>
      <c r="H147" s="221">
        <v>200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163</v>
      </c>
      <c r="AT147" s="228" t="s">
        <v>158</v>
      </c>
      <c r="AU147" s="228" t="s">
        <v>87</v>
      </c>
      <c r="AY147" s="16" t="s">
        <v>155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163</v>
      </c>
      <c r="BM147" s="228" t="s">
        <v>421</v>
      </c>
    </row>
    <row r="148" s="2" customFormat="1" ht="16.5" customHeight="1">
      <c r="A148" s="37"/>
      <c r="B148" s="38"/>
      <c r="C148" s="217" t="s">
        <v>286</v>
      </c>
      <c r="D148" s="217" t="s">
        <v>158</v>
      </c>
      <c r="E148" s="218" t="s">
        <v>1355</v>
      </c>
      <c r="F148" s="219" t="s">
        <v>1356</v>
      </c>
      <c r="G148" s="220" t="s">
        <v>180</v>
      </c>
      <c r="H148" s="221">
        <v>610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163</v>
      </c>
      <c r="AT148" s="228" t="s">
        <v>158</v>
      </c>
      <c r="AU148" s="228" t="s">
        <v>87</v>
      </c>
      <c r="AY148" s="16" t="s">
        <v>155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163</v>
      </c>
      <c r="BM148" s="228" t="s">
        <v>431</v>
      </c>
    </row>
    <row r="149" s="2" customFormat="1" ht="16.5" customHeight="1">
      <c r="A149" s="37"/>
      <c r="B149" s="38"/>
      <c r="C149" s="217" t="s">
        <v>291</v>
      </c>
      <c r="D149" s="217" t="s">
        <v>158</v>
      </c>
      <c r="E149" s="218" t="s">
        <v>1357</v>
      </c>
      <c r="F149" s="219" t="s">
        <v>1358</v>
      </c>
      <c r="G149" s="220" t="s">
        <v>180</v>
      </c>
      <c r="H149" s="221">
        <v>470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440</v>
      </c>
    </row>
    <row r="150" s="2" customFormat="1" ht="16.5" customHeight="1">
      <c r="A150" s="37"/>
      <c r="B150" s="38"/>
      <c r="C150" s="217" t="s">
        <v>297</v>
      </c>
      <c r="D150" s="217" t="s">
        <v>158</v>
      </c>
      <c r="E150" s="218" t="s">
        <v>1359</v>
      </c>
      <c r="F150" s="219" t="s">
        <v>1360</v>
      </c>
      <c r="G150" s="220" t="s">
        <v>180</v>
      </c>
      <c r="H150" s="221">
        <v>260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87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449</v>
      </c>
    </row>
    <row r="151" s="2" customFormat="1" ht="16.5" customHeight="1">
      <c r="A151" s="37"/>
      <c r="B151" s="38"/>
      <c r="C151" s="217" t="s">
        <v>304</v>
      </c>
      <c r="D151" s="217" t="s">
        <v>158</v>
      </c>
      <c r="E151" s="218" t="s">
        <v>1361</v>
      </c>
      <c r="F151" s="219" t="s">
        <v>1362</v>
      </c>
      <c r="G151" s="220" t="s">
        <v>180</v>
      </c>
      <c r="H151" s="221">
        <v>120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163</v>
      </c>
      <c r="AT151" s="228" t="s">
        <v>158</v>
      </c>
      <c r="AU151" s="228" t="s">
        <v>87</v>
      </c>
      <c r="AY151" s="16" t="s">
        <v>155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163</v>
      </c>
      <c r="BM151" s="228" t="s">
        <v>460</v>
      </c>
    </row>
    <row r="152" s="2" customFormat="1" ht="16.5" customHeight="1">
      <c r="A152" s="37"/>
      <c r="B152" s="38"/>
      <c r="C152" s="217" t="s">
        <v>310</v>
      </c>
      <c r="D152" s="217" t="s">
        <v>158</v>
      </c>
      <c r="E152" s="218" t="s">
        <v>1363</v>
      </c>
      <c r="F152" s="219" t="s">
        <v>1364</v>
      </c>
      <c r="G152" s="220" t="s">
        <v>180</v>
      </c>
      <c r="H152" s="221">
        <v>110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87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469</v>
      </c>
    </row>
    <row r="153" s="2" customFormat="1" ht="16.5" customHeight="1">
      <c r="A153" s="37"/>
      <c r="B153" s="38"/>
      <c r="C153" s="217" t="s">
        <v>315</v>
      </c>
      <c r="D153" s="217" t="s">
        <v>158</v>
      </c>
      <c r="E153" s="218" t="s">
        <v>1365</v>
      </c>
      <c r="F153" s="219" t="s">
        <v>1366</v>
      </c>
      <c r="G153" s="220" t="s">
        <v>180</v>
      </c>
      <c r="H153" s="221">
        <v>110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480</v>
      </c>
    </row>
    <row r="154" s="2" customFormat="1" ht="16.5" customHeight="1">
      <c r="A154" s="37"/>
      <c r="B154" s="38"/>
      <c r="C154" s="217" t="s">
        <v>320</v>
      </c>
      <c r="D154" s="217" t="s">
        <v>158</v>
      </c>
      <c r="E154" s="218" t="s">
        <v>1367</v>
      </c>
      <c r="F154" s="219" t="s">
        <v>1368</v>
      </c>
      <c r="G154" s="220" t="s">
        <v>180</v>
      </c>
      <c r="H154" s="221">
        <v>1360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163</v>
      </c>
      <c r="AT154" s="228" t="s">
        <v>158</v>
      </c>
      <c r="AU154" s="228" t="s">
        <v>87</v>
      </c>
      <c r="AY154" s="16" t="s">
        <v>155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163</v>
      </c>
      <c r="BM154" s="228" t="s">
        <v>490</v>
      </c>
    </row>
    <row r="155" s="2" customFormat="1" ht="16.5" customHeight="1">
      <c r="A155" s="37"/>
      <c r="B155" s="38"/>
      <c r="C155" s="217" t="s">
        <v>324</v>
      </c>
      <c r="D155" s="217" t="s">
        <v>158</v>
      </c>
      <c r="E155" s="218" t="s">
        <v>1369</v>
      </c>
      <c r="F155" s="219" t="s">
        <v>1370</v>
      </c>
      <c r="G155" s="220" t="s">
        <v>180</v>
      </c>
      <c r="H155" s="221">
        <v>920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87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498</v>
      </c>
    </row>
    <row r="156" s="2" customFormat="1" ht="16.5" customHeight="1">
      <c r="A156" s="37"/>
      <c r="B156" s="38"/>
      <c r="C156" s="217" t="s">
        <v>330</v>
      </c>
      <c r="D156" s="217" t="s">
        <v>158</v>
      </c>
      <c r="E156" s="218" t="s">
        <v>1371</v>
      </c>
      <c r="F156" s="219" t="s">
        <v>1372</v>
      </c>
      <c r="G156" s="220" t="s">
        <v>180</v>
      </c>
      <c r="H156" s="221">
        <v>220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163</v>
      </c>
      <c r="AT156" s="228" t="s">
        <v>158</v>
      </c>
      <c r="AU156" s="228" t="s">
        <v>87</v>
      </c>
      <c r="AY156" s="16" t="s">
        <v>155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163</v>
      </c>
      <c r="BM156" s="228" t="s">
        <v>510</v>
      </c>
    </row>
    <row r="157" s="2" customFormat="1" ht="16.5" customHeight="1">
      <c r="A157" s="37"/>
      <c r="B157" s="38"/>
      <c r="C157" s="217" t="s">
        <v>337</v>
      </c>
      <c r="D157" s="217" t="s">
        <v>158</v>
      </c>
      <c r="E157" s="218" t="s">
        <v>1373</v>
      </c>
      <c r="F157" s="219" t="s">
        <v>1374</v>
      </c>
      <c r="G157" s="220" t="s">
        <v>180</v>
      </c>
      <c r="H157" s="221">
        <v>200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163</v>
      </c>
      <c r="AT157" s="228" t="s">
        <v>158</v>
      </c>
      <c r="AU157" s="228" t="s">
        <v>87</v>
      </c>
      <c r="AY157" s="16" t="s">
        <v>155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163</v>
      </c>
      <c r="BM157" s="228" t="s">
        <v>519</v>
      </c>
    </row>
    <row r="158" s="2" customFormat="1">
      <c r="A158" s="37"/>
      <c r="B158" s="38"/>
      <c r="C158" s="217" t="s">
        <v>342</v>
      </c>
      <c r="D158" s="217" t="s">
        <v>158</v>
      </c>
      <c r="E158" s="218" t="s">
        <v>1375</v>
      </c>
      <c r="F158" s="219" t="s">
        <v>1376</v>
      </c>
      <c r="G158" s="220" t="s">
        <v>180</v>
      </c>
      <c r="H158" s="221">
        <v>150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163</v>
      </c>
      <c r="AT158" s="228" t="s">
        <v>158</v>
      </c>
      <c r="AU158" s="228" t="s">
        <v>87</v>
      </c>
      <c r="AY158" s="16" t="s">
        <v>155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163</v>
      </c>
      <c r="BM158" s="228" t="s">
        <v>529</v>
      </c>
    </row>
    <row r="159" s="2" customFormat="1" ht="16.5" customHeight="1">
      <c r="A159" s="37"/>
      <c r="B159" s="38"/>
      <c r="C159" s="217" t="s">
        <v>349</v>
      </c>
      <c r="D159" s="217" t="s">
        <v>158</v>
      </c>
      <c r="E159" s="218" t="s">
        <v>1377</v>
      </c>
      <c r="F159" s="219" t="s">
        <v>1378</v>
      </c>
      <c r="G159" s="220" t="s">
        <v>180</v>
      </c>
      <c r="H159" s="221">
        <v>150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163</v>
      </c>
      <c r="AT159" s="228" t="s">
        <v>158</v>
      </c>
      <c r="AU159" s="228" t="s">
        <v>87</v>
      </c>
      <c r="AY159" s="16" t="s">
        <v>155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163</v>
      </c>
      <c r="BM159" s="228" t="s">
        <v>538</v>
      </c>
    </row>
    <row r="160" s="2" customFormat="1" ht="16.5" customHeight="1">
      <c r="A160" s="37"/>
      <c r="B160" s="38"/>
      <c r="C160" s="217" t="s">
        <v>353</v>
      </c>
      <c r="D160" s="217" t="s">
        <v>158</v>
      </c>
      <c r="E160" s="218" t="s">
        <v>1379</v>
      </c>
      <c r="F160" s="219" t="s">
        <v>1380</v>
      </c>
      <c r="G160" s="220" t="s">
        <v>946</v>
      </c>
      <c r="H160" s="221">
        <v>300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163</v>
      </c>
      <c r="AT160" s="228" t="s">
        <v>158</v>
      </c>
      <c r="AU160" s="228" t="s">
        <v>87</v>
      </c>
      <c r="AY160" s="16" t="s">
        <v>155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163</v>
      </c>
      <c r="BM160" s="228" t="s">
        <v>547</v>
      </c>
    </row>
    <row r="161" s="2" customFormat="1" ht="16.5" customHeight="1">
      <c r="A161" s="37"/>
      <c r="B161" s="38"/>
      <c r="C161" s="217" t="s">
        <v>358</v>
      </c>
      <c r="D161" s="217" t="s">
        <v>158</v>
      </c>
      <c r="E161" s="218" t="s">
        <v>1381</v>
      </c>
      <c r="F161" s="219" t="s">
        <v>1382</v>
      </c>
      <c r="G161" s="220" t="s">
        <v>946</v>
      </c>
      <c r="H161" s="221">
        <v>2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163</v>
      </c>
      <c r="AT161" s="228" t="s">
        <v>158</v>
      </c>
      <c r="AU161" s="228" t="s">
        <v>87</v>
      </c>
      <c r="AY161" s="16" t="s">
        <v>155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163</v>
      </c>
      <c r="BM161" s="228" t="s">
        <v>555</v>
      </c>
    </row>
    <row r="162" s="2" customFormat="1" ht="16.5" customHeight="1">
      <c r="A162" s="37"/>
      <c r="B162" s="38"/>
      <c r="C162" s="217" t="s">
        <v>362</v>
      </c>
      <c r="D162" s="217" t="s">
        <v>158</v>
      </c>
      <c r="E162" s="218" t="s">
        <v>1383</v>
      </c>
      <c r="F162" s="219" t="s">
        <v>1384</v>
      </c>
      <c r="G162" s="220" t="s">
        <v>946</v>
      </c>
      <c r="H162" s="221">
        <v>2</v>
      </c>
      <c r="I162" s="222"/>
      <c r="J162" s="223">
        <f>ROUND(I162*H162,2)</f>
        <v>0</v>
      </c>
      <c r="K162" s="219" t="s">
        <v>1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163</v>
      </c>
      <c r="AT162" s="228" t="s">
        <v>158</v>
      </c>
      <c r="AU162" s="228" t="s">
        <v>87</v>
      </c>
      <c r="AY162" s="16" t="s">
        <v>155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163</v>
      </c>
      <c r="BM162" s="228" t="s">
        <v>565</v>
      </c>
    </row>
    <row r="163" s="2" customFormat="1" ht="16.5" customHeight="1">
      <c r="A163" s="37"/>
      <c r="B163" s="38"/>
      <c r="C163" s="217" t="s">
        <v>367</v>
      </c>
      <c r="D163" s="217" t="s">
        <v>158</v>
      </c>
      <c r="E163" s="218" t="s">
        <v>1385</v>
      </c>
      <c r="F163" s="219" t="s">
        <v>1386</v>
      </c>
      <c r="G163" s="220" t="s">
        <v>946</v>
      </c>
      <c r="H163" s="221">
        <v>10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163</v>
      </c>
      <c r="AT163" s="228" t="s">
        <v>158</v>
      </c>
      <c r="AU163" s="228" t="s">
        <v>87</v>
      </c>
      <c r="AY163" s="16" t="s">
        <v>155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163</v>
      </c>
      <c r="BM163" s="228" t="s">
        <v>573</v>
      </c>
    </row>
    <row r="164" s="2" customFormat="1" ht="16.5" customHeight="1">
      <c r="A164" s="37"/>
      <c r="B164" s="38"/>
      <c r="C164" s="217" t="s">
        <v>373</v>
      </c>
      <c r="D164" s="217" t="s">
        <v>158</v>
      </c>
      <c r="E164" s="218" t="s">
        <v>1387</v>
      </c>
      <c r="F164" s="219" t="s">
        <v>1388</v>
      </c>
      <c r="G164" s="220" t="s">
        <v>946</v>
      </c>
      <c r="H164" s="221">
        <v>10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163</v>
      </c>
      <c r="AT164" s="228" t="s">
        <v>158</v>
      </c>
      <c r="AU164" s="228" t="s">
        <v>87</v>
      </c>
      <c r="AY164" s="16" t="s">
        <v>155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163</v>
      </c>
      <c r="BM164" s="228" t="s">
        <v>583</v>
      </c>
    </row>
    <row r="165" s="2" customFormat="1" ht="16.5" customHeight="1">
      <c r="A165" s="37"/>
      <c r="B165" s="38"/>
      <c r="C165" s="217" t="s">
        <v>377</v>
      </c>
      <c r="D165" s="217" t="s">
        <v>158</v>
      </c>
      <c r="E165" s="218" t="s">
        <v>1389</v>
      </c>
      <c r="F165" s="219" t="s">
        <v>1390</v>
      </c>
      <c r="G165" s="220" t="s">
        <v>946</v>
      </c>
      <c r="H165" s="221">
        <v>520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163</v>
      </c>
      <c r="AT165" s="228" t="s">
        <v>158</v>
      </c>
      <c r="AU165" s="228" t="s">
        <v>87</v>
      </c>
      <c r="AY165" s="16" t="s">
        <v>155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163</v>
      </c>
      <c r="BM165" s="228" t="s">
        <v>592</v>
      </c>
    </row>
    <row r="166" s="2" customFormat="1" ht="16.5" customHeight="1">
      <c r="A166" s="37"/>
      <c r="B166" s="38"/>
      <c r="C166" s="217" t="s">
        <v>385</v>
      </c>
      <c r="D166" s="217" t="s">
        <v>158</v>
      </c>
      <c r="E166" s="218" t="s">
        <v>1391</v>
      </c>
      <c r="F166" s="219" t="s">
        <v>1392</v>
      </c>
      <c r="G166" s="220" t="s">
        <v>946</v>
      </c>
      <c r="H166" s="221">
        <v>1040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163</v>
      </c>
      <c r="AT166" s="228" t="s">
        <v>158</v>
      </c>
      <c r="AU166" s="228" t="s">
        <v>87</v>
      </c>
      <c r="AY166" s="16" t="s">
        <v>155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163</v>
      </c>
      <c r="BM166" s="228" t="s">
        <v>600</v>
      </c>
    </row>
    <row r="167" s="2" customFormat="1" ht="16.5" customHeight="1">
      <c r="A167" s="37"/>
      <c r="B167" s="38"/>
      <c r="C167" s="217" t="s">
        <v>390</v>
      </c>
      <c r="D167" s="217" t="s">
        <v>158</v>
      </c>
      <c r="E167" s="218" t="s">
        <v>1393</v>
      </c>
      <c r="F167" s="219" t="s">
        <v>1394</v>
      </c>
      <c r="G167" s="220" t="s">
        <v>946</v>
      </c>
      <c r="H167" s="221">
        <v>300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163</v>
      </c>
      <c r="AT167" s="228" t="s">
        <v>158</v>
      </c>
      <c r="AU167" s="228" t="s">
        <v>87</v>
      </c>
      <c r="AY167" s="16" t="s">
        <v>155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163</v>
      </c>
      <c r="BM167" s="228" t="s">
        <v>611</v>
      </c>
    </row>
    <row r="168" s="2" customFormat="1" ht="16.5" customHeight="1">
      <c r="A168" s="37"/>
      <c r="B168" s="38"/>
      <c r="C168" s="217" t="s">
        <v>398</v>
      </c>
      <c r="D168" s="217" t="s">
        <v>158</v>
      </c>
      <c r="E168" s="218" t="s">
        <v>1395</v>
      </c>
      <c r="F168" s="219" t="s">
        <v>1396</v>
      </c>
      <c r="G168" s="220" t="s">
        <v>946</v>
      </c>
      <c r="H168" s="221">
        <v>2080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163</v>
      </c>
      <c r="AT168" s="228" t="s">
        <v>158</v>
      </c>
      <c r="AU168" s="228" t="s">
        <v>87</v>
      </c>
      <c r="AY168" s="16" t="s">
        <v>155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85</v>
      </c>
      <c r="BK168" s="229">
        <f>ROUND(I168*H168,2)</f>
        <v>0</v>
      </c>
      <c r="BL168" s="16" t="s">
        <v>163</v>
      </c>
      <c r="BM168" s="228" t="s">
        <v>619</v>
      </c>
    </row>
    <row r="169" s="2" customFormat="1" ht="16.5" customHeight="1">
      <c r="A169" s="37"/>
      <c r="B169" s="38"/>
      <c r="C169" s="217" t="s">
        <v>403</v>
      </c>
      <c r="D169" s="217" t="s">
        <v>158</v>
      </c>
      <c r="E169" s="218" t="s">
        <v>1397</v>
      </c>
      <c r="F169" s="219" t="s">
        <v>1398</v>
      </c>
      <c r="G169" s="220" t="s">
        <v>946</v>
      </c>
      <c r="H169" s="221">
        <v>2080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163</v>
      </c>
      <c r="AT169" s="228" t="s">
        <v>158</v>
      </c>
      <c r="AU169" s="228" t="s">
        <v>87</v>
      </c>
      <c r="AY169" s="16" t="s">
        <v>155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163</v>
      </c>
      <c r="BM169" s="228" t="s">
        <v>630</v>
      </c>
    </row>
    <row r="170" s="2" customFormat="1" ht="16.5" customHeight="1">
      <c r="A170" s="37"/>
      <c r="B170" s="38"/>
      <c r="C170" s="217" t="s">
        <v>408</v>
      </c>
      <c r="D170" s="217" t="s">
        <v>158</v>
      </c>
      <c r="E170" s="218" t="s">
        <v>1399</v>
      </c>
      <c r="F170" s="219" t="s">
        <v>1400</v>
      </c>
      <c r="G170" s="220" t="s">
        <v>946</v>
      </c>
      <c r="H170" s="221">
        <v>780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163</v>
      </c>
      <c r="AT170" s="228" t="s">
        <v>158</v>
      </c>
      <c r="AU170" s="228" t="s">
        <v>87</v>
      </c>
      <c r="AY170" s="16" t="s">
        <v>155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163</v>
      </c>
      <c r="BM170" s="228" t="s">
        <v>640</v>
      </c>
    </row>
    <row r="171" s="2" customFormat="1" ht="16.5" customHeight="1">
      <c r="A171" s="37"/>
      <c r="B171" s="38"/>
      <c r="C171" s="217" t="s">
        <v>416</v>
      </c>
      <c r="D171" s="217" t="s">
        <v>158</v>
      </c>
      <c r="E171" s="218" t="s">
        <v>1401</v>
      </c>
      <c r="F171" s="219" t="s">
        <v>1402</v>
      </c>
      <c r="G171" s="220" t="s">
        <v>946</v>
      </c>
      <c r="H171" s="221">
        <v>120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163</v>
      </c>
      <c r="AT171" s="228" t="s">
        <v>158</v>
      </c>
      <c r="AU171" s="228" t="s">
        <v>87</v>
      </c>
      <c r="AY171" s="16" t="s">
        <v>155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85</v>
      </c>
      <c r="BK171" s="229">
        <f>ROUND(I171*H171,2)</f>
        <v>0</v>
      </c>
      <c r="BL171" s="16" t="s">
        <v>163</v>
      </c>
      <c r="BM171" s="228" t="s">
        <v>648</v>
      </c>
    </row>
    <row r="172" s="2" customFormat="1" ht="16.5" customHeight="1">
      <c r="A172" s="37"/>
      <c r="B172" s="38"/>
      <c r="C172" s="217" t="s">
        <v>421</v>
      </c>
      <c r="D172" s="217" t="s">
        <v>158</v>
      </c>
      <c r="E172" s="218" t="s">
        <v>1403</v>
      </c>
      <c r="F172" s="219" t="s">
        <v>1404</v>
      </c>
      <c r="G172" s="220" t="s">
        <v>946</v>
      </c>
      <c r="H172" s="221">
        <v>1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163</v>
      </c>
      <c r="AT172" s="228" t="s">
        <v>158</v>
      </c>
      <c r="AU172" s="228" t="s">
        <v>87</v>
      </c>
      <c r="AY172" s="16" t="s">
        <v>155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163</v>
      </c>
      <c r="BM172" s="228" t="s">
        <v>660</v>
      </c>
    </row>
    <row r="173" s="2" customFormat="1" ht="16.5" customHeight="1">
      <c r="A173" s="37"/>
      <c r="B173" s="38"/>
      <c r="C173" s="217" t="s">
        <v>427</v>
      </c>
      <c r="D173" s="217" t="s">
        <v>158</v>
      </c>
      <c r="E173" s="218" t="s">
        <v>1405</v>
      </c>
      <c r="F173" s="219" t="s">
        <v>1406</v>
      </c>
      <c r="G173" s="220" t="s">
        <v>946</v>
      </c>
      <c r="H173" s="221">
        <v>195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163</v>
      </c>
      <c r="AT173" s="228" t="s">
        <v>158</v>
      </c>
      <c r="AU173" s="228" t="s">
        <v>87</v>
      </c>
      <c r="AY173" s="16" t="s">
        <v>155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163</v>
      </c>
      <c r="BM173" s="228" t="s">
        <v>669</v>
      </c>
    </row>
    <row r="174" s="2" customFormat="1" ht="16.5" customHeight="1">
      <c r="A174" s="37"/>
      <c r="B174" s="38"/>
      <c r="C174" s="217" t="s">
        <v>431</v>
      </c>
      <c r="D174" s="217" t="s">
        <v>158</v>
      </c>
      <c r="E174" s="218" t="s">
        <v>1407</v>
      </c>
      <c r="F174" s="219" t="s">
        <v>1408</v>
      </c>
      <c r="G174" s="220" t="s">
        <v>946</v>
      </c>
      <c r="H174" s="221">
        <v>110</v>
      </c>
      <c r="I174" s="222"/>
      <c r="J174" s="223">
        <f>ROUND(I174*H174,2)</f>
        <v>0</v>
      </c>
      <c r="K174" s="219" t="s">
        <v>1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163</v>
      </c>
      <c r="AT174" s="228" t="s">
        <v>158</v>
      </c>
      <c r="AU174" s="228" t="s">
        <v>87</v>
      </c>
      <c r="AY174" s="16" t="s">
        <v>155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163</v>
      </c>
      <c r="BM174" s="228" t="s">
        <v>677</v>
      </c>
    </row>
    <row r="175" s="2" customFormat="1" ht="16.5" customHeight="1">
      <c r="A175" s="37"/>
      <c r="B175" s="38"/>
      <c r="C175" s="217" t="s">
        <v>436</v>
      </c>
      <c r="D175" s="217" t="s">
        <v>158</v>
      </c>
      <c r="E175" s="218" t="s">
        <v>1409</v>
      </c>
      <c r="F175" s="219" t="s">
        <v>1410</v>
      </c>
      <c r="G175" s="220" t="s">
        <v>946</v>
      </c>
      <c r="H175" s="221">
        <v>38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163</v>
      </c>
      <c r="AT175" s="228" t="s">
        <v>158</v>
      </c>
      <c r="AU175" s="228" t="s">
        <v>87</v>
      </c>
      <c r="AY175" s="16" t="s">
        <v>155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163</v>
      </c>
      <c r="BM175" s="228" t="s">
        <v>688</v>
      </c>
    </row>
    <row r="176" s="2" customFormat="1" ht="16.5" customHeight="1">
      <c r="A176" s="37"/>
      <c r="B176" s="38"/>
      <c r="C176" s="217" t="s">
        <v>440</v>
      </c>
      <c r="D176" s="217" t="s">
        <v>158</v>
      </c>
      <c r="E176" s="218" t="s">
        <v>1411</v>
      </c>
      <c r="F176" s="219" t="s">
        <v>1412</v>
      </c>
      <c r="G176" s="220" t="s">
        <v>946</v>
      </c>
      <c r="H176" s="221">
        <v>450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163</v>
      </c>
      <c r="AT176" s="228" t="s">
        <v>158</v>
      </c>
      <c r="AU176" s="228" t="s">
        <v>87</v>
      </c>
      <c r="AY176" s="16" t="s">
        <v>155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163</v>
      </c>
      <c r="BM176" s="228" t="s">
        <v>699</v>
      </c>
    </row>
    <row r="177" s="2" customFormat="1" ht="16.5" customHeight="1">
      <c r="A177" s="37"/>
      <c r="B177" s="38"/>
      <c r="C177" s="217" t="s">
        <v>445</v>
      </c>
      <c r="D177" s="217" t="s">
        <v>158</v>
      </c>
      <c r="E177" s="218" t="s">
        <v>1413</v>
      </c>
      <c r="F177" s="219" t="s">
        <v>1414</v>
      </c>
      <c r="G177" s="220" t="s">
        <v>946</v>
      </c>
      <c r="H177" s="221">
        <v>160</v>
      </c>
      <c r="I177" s="222"/>
      <c r="J177" s="223">
        <f>ROUND(I177*H177,2)</f>
        <v>0</v>
      </c>
      <c r="K177" s="219" t="s">
        <v>1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163</v>
      </c>
      <c r="AT177" s="228" t="s">
        <v>158</v>
      </c>
      <c r="AU177" s="228" t="s">
        <v>87</v>
      </c>
      <c r="AY177" s="16" t="s">
        <v>155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85</v>
      </c>
      <c r="BK177" s="229">
        <f>ROUND(I177*H177,2)</f>
        <v>0</v>
      </c>
      <c r="BL177" s="16" t="s">
        <v>163</v>
      </c>
      <c r="BM177" s="228" t="s">
        <v>709</v>
      </c>
    </row>
    <row r="178" s="2" customFormat="1" ht="16.5" customHeight="1">
      <c r="A178" s="37"/>
      <c r="B178" s="38"/>
      <c r="C178" s="217" t="s">
        <v>449</v>
      </c>
      <c r="D178" s="217" t="s">
        <v>158</v>
      </c>
      <c r="E178" s="218" t="s">
        <v>1415</v>
      </c>
      <c r="F178" s="219" t="s">
        <v>1416</v>
      </c>
      <c r="G178" s="220" t="s">
        <v>946</v>
      </c>
      <c r="H178" s="221">
        <v>545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163</v>
      </c>
      <c r="AT178" s="228" t="s">
        <v>158</v>
      </c>
      <c r="AU178" s="228" t="s">
        <v>87</v>
      </c>
      <c r="AY178" s="16" t="s">
        <v>155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163</v>
      </c>
      <c r="BM178" s="228" t="s">
        <v>1051</v>
      </c>
    </row>
    <row r="179" s="2" customFormat="1" ht="16.5" customHeight="1">
      <c r="A179" s="37"/>
      <c r="B179" s="38"/>
      <c r="C179" s="217" t="s">
        <v>455</v>
      </c>
      <c r="D179" s="217" t="s">
        <v>158</v>
      </c>
      <c r="E179" s="218" t="s">
        <v>1417</v>
      </c>
      <c r="F179" s="219" t="s">
        <v>1418</v>
      </c>
      <c r="G179" s="220" t="s">
        <v>946</v>
      </c>
      <c r="H179" s="221">
        <v>47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163</v>
      </c>
      <c r="AT179" s="228" t="s">
        <v>158</v>
      </c>
      <c r="AU179" s="228" t="s">
        <v>87</v>
      </c>
      <c r="AY179" s="16" t="s">
        <v>155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163</v>
      </c>
      <c r="BM179" s="228" t="s">
        <v>1054</v>
      </c>
    </row>
    <row r="180" s="2" customFormat="1">
      <c r="A180" s="37"/>
      <c r="B180" s="38"/>
      <c r="C180" s="217" t="s">
        <v>460</v>
      </c>
      <c r="D180" s="217" t="s">
        <v>158</v>
      </c>
      <c r="E180" s="218" t="s">
        <v>1419</v>
      </c>
      <c r="F180" s="219" t="s">
        <v>1420</v>
      </c>
      <c r="G180" s="220" t="s">
        <v>946</v>
      </c>
      <c r="H180" s="221">
        <v>24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163</v>
      </c>
      <c r="AT180" s="228" t="s">
        <v>158</v>
      </c>
      <c r="AU180" s="228" t="s">
        <v>87</v>
      </c>
      <c r="AY180" s="16" t="s">
        <v>155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163</v>
      </c>
      <c r="BM180" s="228" t="s">
        <v>1057</v>
      </c>
    </row>
    <row r="181" s="2" customFormat="1" ht="66.75" customHeight="1">
      <c r="A181" s="37"/>
      <c r="B181" s="38"/>
      <c r="C181" s="217" t="s">
        <v>480</v>
      </c>
      <c r="D181" s="217" t="s">
        <v>158</v>
      </c>
      <c r="E181" s="218" t="s">
        <v>1421</v>
      </c>
      <c r="F181" s="219" t="s">
        <v>1422</v>
      </c>
      <c r="G181" s="220" t="s">
        <v>1337</v>
      </c>
      <c r="H181" s="221">
        <v>100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163</v>
      </c>
      <c r="AT181" s="228" t="s">
        <v>158</v>
      </c>
      <c r="AU181" s="228" t="s">
        <v>87</v>
      </c>
      <c r="AY181" s="16" t="s">
        <v>155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85</v>
      </c>
      <c r="BK181" s="229">
        <f>ROUND(I181*H181,2)</f>
        <v>0</v>
      </c>
      <c r="BL181" s="16" t="s">
        <v>163</v>
      </c>
      <c r="BM181" s="228" t="s">
        <v>1070</v>
      </c>
    </row>
    <row r="182" s="2" customFormat="1">
      <c r="A182" s="37"/>
      <c r="B182" s="38"/>
      <c r="C182" s="217" t="s">
        <v>485</v>
      </c>
      <c r="D182" s="217" t="s">
        <v>158</v>
      </c>
      <c r="E182" s="218" t="s">
        <v>1338</v>
      </c>
      <c r="F182" s="219" t="s">
        <v>1339</v>
      </c>
      <c r="G182" s="220" t="s">
        <v>1337</v>
      </c>
      <c r="H182" s="221">
        <v>100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163</v>
      </c>
      <c r="AT182" s="228" t="s">
        <v>158</v>
      </c>
      <c r="AU182" s="228" t="s">
        <v>87</v>
      </c>
      <c r="AY182" s="16" t="s">
        <v>155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163</v>
      </c>
      <c r="BM182" s="228" t="s">
        <v>1073</v>
      </c>
    </row>
    <row r="183" s="2" customFormat="1" ht="44.25" customHeight="1">
      <c r="A183" s="37"/>
      <c r="B183" s="38"/>
      <c r="C183" s="217" t="s">
        <v>529</v>
      </c>
      <c r="D183" s="217" t="s">
        <v>158</v>
      </c>
      <c r="E183" s="218" t="s">
        <v>1423</v>
      </c>
      <c r="F183" s="219" t="s">
        <v>1424</v>
      </c>
      <c r="G183" s="220" t="s">
        <v>180</v>
      </c>
      <c r="H183" s="221">
        <v>200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163</v>
      </c>
      <c r="AT183" s="228" t="s">
        <v>158</v>
      </c>
      <c r="AU183" s="228" t="s">
        <v>87</v>
      </c>
      <c r="AY183" s="16" t="s">
        <v>155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163</v>
      </c>
      <c r="BM183" s="228" t="s">
        <v>1425</v>
      </c>
    </row>
    <row r="184" s="2" customFormat="1" ht="21.75" customHeight="1">
      <c r="A184" s="37"/>
      <c r="B184" s="38"/>
      <c r="C184" s="217" t="s">
        <v>533</v>
      </c>
      <c r="D184" s="217" t="s">
        <v>158</v>
      </c>
      <c r="E184" s="218" t="s">
        <v>1426</v>
      </c>
      <c r="F184" s="219" t="s">
        <v>1427</v>
      </c>
      <c r="G184" s="220" t="s">
        <v>345</v>
      </c>
      <c r="H184" s="221">
        <v>2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163</v>
      </c>
      <c r="AT184" s="228" t="s">
        <v>158</v>
      </c>
      <c r="AU184" s="228" t="s">
        <v>87</v>
      </c>
      <c r="AY184" s="16" t="s">
        <v>155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163</v>
      </c>
      <c r="BM184" s="228" t="s">
        <v>1428</v>
      </c>
    </row>
    <row r="185" s="2" customFormat="1" ht="21.75" customHeight="1">
      <c r="A185" s="37"/>
      <c r="B185" s="38"/>
      <c r="C185" s="217" t="s">
        <v>538</v>
      </c>
      <c r="D185" s="217" t="s">
        <v>158</v>
      </c>
      <c r="E185" s="218" t="s">
        <v>1429</v>
      </c>
      <c r="F185" s="219" t="s">
        <v>1430</v>
      </c>
      <c r="G185" s="220" t="s">
        <v>345</v>
      </c>
      <c r="H185" s="221">
        <v>2</v>
      </c>
      <c r="I185" s="222"/>
      <c r="J185" s="223">
        <f>ROUND(I185*H185,2)</f>
        <v>0</v>
      </c>
      <c r="K185" s="219" t="s">
        <v>1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163</v>
      </c>
      <c r="AT185" s="228" t="s">
        <v>158</v>
      </c>
      <c r="AU185" s="228" t="s">
        <v>87</v>
      </c>
      <c r="AY185" s="16" t="s">
        <v>155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163</v>
      </c>
      <c r="BM185" s="228" t="s">
        <v>1431</v>
      </c>
    </row>
    <row r="186" s="12" customFormat="1" ht="22.8" customHeight="1">
      <c r="A186" s="12"/>
      <c r="B186" s="201"/>
      <c r="C186" s="202"/>
      <c r="D186" s="203" t="s">
        <v>76</v>
      </c>
      <c r="E186" s="215" t="s">
        <v>1039</v>
      </c>
      <c r="F186" s="215" t="s">
        <v>1432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SUM(P187:P193)</f>
        <v>0</v>
      </c>
      <c r="Q186" s="209"/>
      <c r="R186" s="210">
        <f>SUM(R187:R193)</f>
        <v>0</v>
      </c>
      <c r="S186" s="209"/>
      <c r="T186" s="211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85</v>
      </c>
      <c r="AT186" s="213" t="s">
        <v>76</v>
      </c>
      <c r="AU186" s="213" t="s">
        <v>85</v>
      </c>
      <c r="AY186" s="212" t="s">
        <v>155</v>
      </c>
      <c r="BK186" s="214">
        <f>SUM(BK187:BK193)</f>
        <v>0</v>
      </c>
    </row>
    <row r="187" s="2" customFormat="1" ht="16.5" customHeight="1">
      <c r="A187" s="37"/>
      <c r="B187" s="38"/>
      <c r="C187" s="217" t="s">
        <v>494</v>
      </c>
      <c r="D187" s="217" t="s">
        <v>158</v>
      </c>
      <c r="E187" s="218" t="s">
        <v>1433</v>
      </c>
      <c r="F187" s="219" t="s">
        <v>1434</v>
      </c>
      <c r="G187" s="220" t="s">
        <v>946</v>
      </c>
      <c r="H187" s="221">
        <v>144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163</v>
      </c>
      <c r="AT187" s="228" t="s">
        <v>158</v>
      </c>
      <c r="AU187" s="228" t="s">
        <v>87</v>
      </c>
      <c r="AY187" s="16" t="s">
        <v>155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163</v>
      </c>
      <c r="BM187" s="228" t="s">
        <v>1076</v>
      </c>
    </row>
    <row r="188" s="2" customFormat="1" ht="16.5" customHeight="1">
      <c r="A188" s="37"/>
      <c r="B188" s="38"/>
      <c r="C188" s="217" t="s">
        <v>498</v>
      </c>
      <c r="D188" s="217" t="s">
        <v>158</v>
      </c>
      <c r="E188" s="218" t="s">
        <v>1435</v>
      </c>
      <c r="F188" s="219" t="s">
        <v>1436</v>
      </c>
      <c r="G188" s="220" t="s">
        <v>946</v>
      </c>
      <c r="H188" s="221">
        <v>331</v>
      </c>
      <c r="I188" s="222"/>
      <c r="J188" s="223">
        <f>ROUND(I188*H188,2)</f>
        <v>0</v>
      </c>
      <c r="K188" s="219" t="s">
        <v>1</v>
      </c>
      <c r="L188" s="43"/>
      <c r="M188" s="224" t="s">
        <v>1</v>
      </c>
      <c r="N188" s="225" t="s">
        <v>42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163</v>
      </c>
      <c r="AT188" s="228" t="s">
        <v>158</v>
      </c>
      <c r="AU188" s="228" t="s">
        <v>87</v>
      </c>
      <c r="AY188" s="16" t="s">
        <v>155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163</v>
      </c>
      <c r="BM188" s="228" t="s">
        <v>1079</v>
      </c>
    </row>
    <row r="189" s="2" customFormat="1" ht="16.5" customHeight="1">
      <c r="A189" s="37"/>
      <c r="B189" s="38"/>
      <c r="C189" s="217" t="s">
        <v>502</v>
      </c>
      <c r="D189" s="217" t="s">
        <v>158</v>
      </c>
      <c r="E189" s="218" t="s">
        <v>1437</v>
      </c>
      <c r="F189" s="219" t="s">
        <v>1438</v>
      </c>
      <c r="G189" s="220" t="s">
        <v>946</v>
      </c>
      <c r="H189" s="221">
        <v>6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42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163</v>
      </c>
      <c r="AT189" s="228" t="s">
        <v>158</v>
      </c>
      <c r="AU189" s="228" t="s">
        <v>87</v>
      </c>
      <c r="AY189" s="16" t="s">
        <v>155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85</v>
      </c>
      <c r="BK189" s="229">
        <f>ROUND(I189*H189,2)</f>
        <v>0</v>
      </c>
      <c r="BL189" s="16" t="s">
        <v>163</v>
      </c>
      <c r="BM189" s="228" t="s">
        <v>1082</v>
      </c>
    </row>
    <row r="190" s="2" customFormat="1" ht="16.5" customHeight="1">
      <c r="A190" s="37"/>
      <c r="B190" s="38"/>
      <c r="C190" s="217" t="s">
        <v>510</v>
      </c>
      <c r="D190" s="217" t="s">
        <v>158</v>
      </c>
      <c r="E190" s="218" t="s">
        <v>1439</v>
      </c>
      <c r="F190" s="219" t="s">
        <v>1440</v>
      </c>
      <c r="G190" s="220" t="s">
        <v>946</v>
      </c>
      <c r="H190" s="221">
        <v>1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163</v>
      </c>
      <c r="AT190" s="228" t="s">
        <v>158</v>
      </c>
      <c r="AU190" s="228" t="s">
        <v>87</v>
      </c>
      <c r="AY190" s="16" t="s">
        <v>155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163</v>
      </c>
      <c r="BM190" s="228" t="s">
        <v>1085</v>
      </c>
    </row>
    <row r="191" s="2" customFormat="1" ht="16.5" customHeight="1">
      <c r="A191" s="37"/>
      <c r="B191" s="38"/>
      <c r="C191" s="217" t="s">
        <v>515</v>
      </c>
      <c r="D191" s="217" t="s">
        <v>158</v>
      </c>
      <c r="E191" s="218" t="s">
        <v>1441</v>
      </c>
      <c r="F191" s="219" t="s">
        <v>1442</v>
      </c>
      <c r="G191" s="220" t="s">
        <v>1337</v>
      </c>
      <c r="H191" s="221">
        <v>50</v>
      </c>
      <c r="I191" s="222"/>
      <c r="J191" s="223">
        <f>ROUND(I191*H191,2)</f>
        <v>0</v>
      </c>
      <c r="K191" s="219" t="s">
        <v>1</v>
      </c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163</v>
      </c>
      <c r="AT191" s="228" t="s">
        <v>158</v>
      </c>
      <c r="AU191" s="228" t="s">
        <v>87</v>
      </c>
      <c r="AY191" s="16" t="s">
        <v>155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85</v>
      </c>
      <c r="BK191" s="229">
        <f>ROUND(I191*H191,2)</f>
        <v>0</v>
      </c>
      <c r="BL191" s="16" t="s">
        <v>163</v>
      </c>
      <c r="BM191" s="228" t="s">
        <v>1088</v>
      </c>
    </row>
    <row r="192" s="2" customFormat="1" ht="16.5" customHeight="1">
      <c r="A192" s="37"/>
      <c r="B192" s="38"/>
      <c r="C192" s="217" t="s">
        <v>519</v>
      </c>
      <c r="D192" s="217" t="s">
        <v>158</v>
      </c>
      <c r="E192" s="218" t="s">
        <v>1443</v>
      </c>
      <c r="F192" s="219" t="s">
        <v>1444</v>
      </c>
      <c r="G192" s="220" t="s">
        <v>1445</v>
      </c>
      <c r="H192" s="221">
        <v>1</v>
      </c>
      <c r="I192" s="222"/>
      <c r="J192" s="223">
        <f>ROUND(I192*H192,2)</f>
        <v>0</v>
      </c>
      <c r="K192" s="219" t="s">
        <v>1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163</v>
      </c>
      <c r="AT192" s="228" t="s">
        <v>158</v>
      </c>
      <c r="AU192" s="228" t="s">
        <v>87</v>
      </c>
      <c r="AY192" s="16" t="s">
        <v>155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163</v>
      </c>
      <c r="BM192" s="228" t="s">
        <v>1089</v>
      </c>
    </row>
    <row r="193" s="2" customFormat="1" ht="16.5" customHeight="1">
      <c r="A193" s="37"/>
      <c r="B193" s="38"/>
      <c r="C193" s="217" t="s">
        <v>525</v>
      </c>
      <c r="D193" s="217" t="s">
        <v>158</v>
      </c>
      <c r="E193" s="218" t="s">
        <v>1446</v>
      </c>
      <c r="F193" s="219" t="s">
        <v>1447</v>
      </c>
      <c r="G193" s="220" t="s">
        <v>946</v>
      </c>
      <c r="H193" s="221">
        <v>1</v>
      </c>
      <c r="I193" s="222"/>
      <c r="J193" s="223">
        <f>ROUND(I193*H193,2)</f>
        <v>0</v>
      </c>
      <c r="K193" s="219" t="s">
        <v>1</v>
      </c>
      <c r="L193" s="43"/>
      <c r="M193" s="271" t="s">
        <v>1</v>
      </c>
      <c r="N193" s="272" t="s">
        <v>42</v>
      </c>
      <c r="O193" s="273"/>
      <c r="P193" s="274">
        <f>O193*H193</f>
        <v>0</v>
      </c>
      <c r="Q193" s="274">
        <v>0</v>
      </c>
      <c r="R193" s="274">
        <f>Q193*H193</f>
        <v>0</v>
      </c>
      <c r="S193" s="274">
        <v>0</v>
      </c>
      <c r="T193" s="27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163</v>
      </c>
      <c r="AT193" s="228" t="s">
        <v>158</v>
      </c>
      <c r="AU193" s="228" t="s">
        <v>87</v>
      </c>
      <c r="AY193" s="16" t="s">
        <v>155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85</v>
      </c>
      <c r="BK193" s="229">
        <f>ROUND(I193*H193,2)</f>
        <v>0</v>
      </c>
      <c r="BL193" s="16" t="s">
        <v>163</v>
      </c>
      <c r="BM193" s="228" t="s">
        <v>1092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DkLHlb/8CmupvG2TsjwJLQPo18HVQdhTdisx8oR8LJyKo1CYbjRqhKbOTK/FNmbjXf3drr2BppsF9JE8FEMnpA==" hashValue="MAw1VU4gxlLueD1C3Q+n8HnJ0fI/6k12hKfcDegqucbLZ9f+rHX/rnvMKJAU5g609ptqtUjFn6FloXnNwPfGDg==" algorithmName="SHA-512" password="CC35"/>
  <autoFilter ref="C119:K19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Rekostrukce a vybavení odborných učeben na ZŠ Slovenská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1448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929</v>
      </c>
      <c r="G12" s="37"/>
      <c r="H12" s="37"/>
      <c r="I12" s="139" t="s">
        <v>23</v>
      </c>
      <c r="J12" s="143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ROUND((SUM(BE125:BE168)),  2)</f>
        <v>0</v>
      </c>
      <c r="G33" s="37"/>
      <c r="H33" s="37"/>
      <c r="I33" s="154">
        <v>0.20999999999999999</v>
      </c>
      <c r="J33" s="153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ROUND((SUM(BF125:BF168)),  2)</f>
        <v>0</v>
      </c>
      <c r="G34" s="37"/>
      <c r="H34" s="37"/>
      <c r="I34" s="154">
        <v>0.14999999999999999</v>
      </c>
      <c r="J34" s="153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ROUND((SUM(BG125:BG168)),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ROUND((SUM(BH125:BH168)),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ROUND((SUM(BI125:BI168)),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Rekostrukce a vybavení odborných učeben na ZŠ Slovenská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008 - Stavební práce pro konektivitu - ZŠ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1449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1450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715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127</v>
      </c>
      <c r="E102" s="187"/>
      <c r="F102" s="187"/>
      <c r="G102" s="187"/>
      <c r="H102" s="187"/>
      <c r="I102" s="187"/>
      <c r="J102" s="188">
        <f>J148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128</v>
      </c>
      <c r="E103" s="187"/>
      <c r="F103" s="187"/>
      <c r="G103" s="187"/>
      <c r="H103" s="187"/>
      <c r="I103" s="187"/>
      <c r="J103" s="188">
        <f>J156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129</v>
      </c>
      <c r="E104" s="181"/>
      <c r="F104" s="181"/>
      <c r="G104" s="181"/>
      <c r="H104" s="181"/>
      <c r="I104" s="181"/>
      <c r="J104" s="182">
        <f>J159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139</v>
      </c>
      <c r="E105" s="187"/>
      <c r="F105" s="187"/>
      <c r="G105" s="187"/>
      <c r="H105" s="187"/>
      <c r="I105" s="187"/>
      <c r="J105" s="188">
        <f>J160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Rekostrukce a vybavení odborných učeben na ZŠ Slovenská - stavba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008 - Stavební práce pro konektivitu - ZŠ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27. 2. 2019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31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141</v>
      </c>
      <c r="D124" s="193" t="s">
        <v>62</v>
      </c>
      <c r="E124" s="193" t="s">
        <v>58</v>
      </c>
      <c r="F124" s="193" t="s">
        <v>59</v>
      </c>
      <c r="G124" s="193" t="s">
        <v>142</v>
      </c>
      <c r="H124" s="193" t="s">
        <v>143</v>
      </c>
      <c r="I124" s="193" t="s">
        <v>144</v>
      </c>
      <c r="J124" s="193" t="s">
        <v>120</v>
      </c>
      <c r="K124" s="194" t="s">
        <v>145</v>
      </c>
      <c r="L124" s="195"/>
      <c r="M124" s="99" t="s">
        <v>1</v>
      </c>
      <c r="N124" s="100" t="s">
        <v>41</v>
      </c>
      <c r="O124" s="100" t="s">
        <v>146</v>
      </c>
      <c r="P124" s="100" t="s">
        <v>147</v>
      </c>
      <c r="Q124" s="100" t="s">
        <v>148</v>
      </c>
      <c r="R124" s="100" t="s">
        <v>149</v>
      </c>
      <c r="S124" s="100" t="s">
        <v>150</v>
      </c>
      <c r="T124" s="101" t="s">
        <v>151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152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P126+P159</f>
        <v>0</v>
      </c>
      <c r="Q125" s="103"/>
      <c r="R125" s="198">
        <f>R126+R159</f>
        <v>12.585850000000001</v>
      </c>
      <c r="S125" s="103"/>
      <c r="T125" s="199">
        <f>T126+T159</f>
        <v>9.8760000000000012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00">
        <f>BK126+BK159</f>
        <v>0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153</v>
      </c>
      <c r="F126" s="204" t="s">
        <v>154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P127+P130+P132+P140+P148+P156</f>
        <v>0</v>
      </c>
      <c r="Q126" s="209"/>
      <c r="R126" s="210">
        <f>R127+R130+R132+R140+R148+R156</f>
        <v>12.425850000000001</v>
      </c>
      <c r="S126" s="209"/>
      <c r="T126" s="211">
        <f>T127+T130+T132+T140+T148+T156</f>
        <v>9.8760000000000012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85</v>
      </c>
      <c r="AT126" s="213" t="s">
        <v>76</v>
      </c>
      <c r="AU126" s="213" t="s">
        <v>77</v>
      </c>
      <c r="AY126" s="212" t="s">
        <v>155</v>
      </c>
      <c r="BK126" s="214">
        <f>BK127+BK130+BK132+BK140+BK148+BK156</f>
        <v>0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156</v>
      </c>
      <c r="F127" s="215" t="s">
        <v>157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SUM(P128:P129)</f>
        <v>0</v>
      </c>
      <c r="Q127" s="209"/>
      <c r="R127" s="210">
        <f>SUM(R128:R129)</f>
        <v>5.3003999999999998</v>
      </c>
      <c r="S127" s="209"/>
      <c r="T127" s="211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85</v>
      </c>
      <c r="AY127" s="212" t="s">
        <v>155</v>
      </c>
      <c r="BK127" s="214">
        <f>SUM(BK128:BK129)</f>
        <v>0</v>
      </c>
    </row>
    <row r="128" s="2" customFormat="1">
      <c r="A128" s="37"/>
      <c r="B128" s="38"/>
      <c r="C128" s="217" t="s">
        <v>85</v>
      </c>
      <c r="D128" s="217" t="s">
        <v>158</v>
      </c>
      <c r="E128" s="218" t="s">
        <v>1451</v>
      </c>
      <c r="F128" s="219" t="s">
        <v>1452</v>
      </c>
      <c r="G128" s="220" t="s">
        <v>345</v>
      </c>
      <c r="H128" s="221">
        <v>210</v>
      </c>
      <c r="I128" s="222"/>
      <c r="J128" s="223">
        <f>ROUND(I128*H128,2)</f>
        <v>0</v>
      </c>
      <c r="K128" s="219" t="s">
        <v>162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0.012619999999999999</v>
      </c>
      <c r="R128" s="226">
        <f>Q128*H128</f>
        <v>2.6501999999999999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163</v>
      </c>
      <c r="AT128" s="228" t="s">
        <v>158</v>
      </c>
      <c r="AU128" s="228" t="s">
        <v>87</v>
      </c>
      <c r="AY128" s="16" t="s">
        <v>155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163</v>
      </c>
      <c r="BM128" s="228" t="s">
        <v>1453</v>
      </c>
    </row>
    <row r="129" s="2" customFormat="1">
      <c r="A129" s="37"/>
      <c r="B129" s="38"/>
      <c r="C129" s="217" t="s">
        <v>87</v>
      </c>
      <c r="D129" s="217" t="s">
        <v>158</v>
      </c>
      <c r="E129" s="218" t="s">
        <v>1454</v>
      </c>
      <c r="F129" s="219" t="s">
        <v>1455</v>
      </c>
      <c r="G129" s="220" t="s">
        <v>345</v>
      </c>
      <c r="H129" s="221">
        <v>105</v>
      </c>
      <c r="I129" s="222"/>
      <c r="J129" s="223">
        <f>ROUND(I129*H129,2)</f>
        <v>0</v>
      </c>
      <c r="K129" s="219" t="s">
        <v>162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0.025239999999999999</v>
      </c>
      <c r="R129" s="226">
        <f>Q129*H129</f>
        <v>2.6501999999999999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163</v>
      </c>
      <c r="AT129" s="228" t="s">
        <v>158</v>
      </c>
      <c r="AU129" s="228" t="s">
        <v>87</v>
      </c>
      <c r="AY129" s="16" t="s">
        <v>155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163</v>
      </c>
      <c r="BM129" s="228" t="s">
        <v>1456</v>
      </c>
    </row>
    <row r="130" s="12" customFormat="1" ht="22.8" customHeight="1">
      <c r="A130" s="12"/>
      <c r="B130" s="201"/>
      <c r="C130" s="202"/>
      <c r="D130" s="203" t="s">
        <v>76</v>
      </c>
      <c r="E130" s="215" t="s">
        <v>163</v>
      </c>
      <c r="F130" s="215" t="s">
        <v>1457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0.82739999999999991</v>
      </c>
      <c r="S130" s="209"/>
      <c r="T130" s="21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85</v>
      </c>
      <c r="AT130" s="213" t="s">
        <v>76</v>
      </c>
      <c r="AU130" s="213" t="s">
        <v>85</v>
      </c>
      <c r="AY130" s="212" t="s">
        <v>155</v>
      </c>
      <c r="BK130" s="214">
        <f>BK131</f>
        <v>0</v>
      </c>
    </row>
    <row r="131" s="2" customFormat="1">
      <c r="A131" s="37"/>
      <c r="B131" s="38"/>
      <c r="C131" s="217" t="s">
        <v>156</v>
      </c>
      <c r="D131" s="217" t="s">
        <v>158</v>
      </c>
      <c r="E131" s="218" t="s">
        <v>1458</v>
      </c>
      <c r="F131" s="219" t="s">
        <v>1459</v>
      </c>
      <c r="G131" s="220" t="s">
        <v>345</v>
      </c>
      <c r="H131" s="221">
        <v>42</v>
      </c>
      <c r="I131" s="222"/>
      <c r="J131" s="223">
        <f>ROUND(I131*H131,2)</f>
        <v>0</v>
      </c>
      <c r="K131" s="219" t="s">
        <v>162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0.019699999999999999</v>
      </c>
      <c r="R131" s="226">
        <f>Q131*H131</f>
        <v>0.82739999999999991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163</v>
      </c>
      <c r="AT131" s="228" t="s">
        <v>158</v>
      </c>
      <c r="AU131" s="228" t="s">
        <v>87</v>
      </c>
      <c r="AY131" s="16" t="s">
        <v>155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163</v>
      </c>
      <c r="BM131" s="228" t="s">
        <v>1460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188</v>
      </c>
      <c r="F132" s="215" t="s">
        <v>1461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SUM(P133:P139)</f>
        <v>0</v>
      </c>
      <c r="Q132" s="209"/>
      <c r="R132" s="210">
        <f>SUM(R133:R139)</f>
        <v>6.1930499999999995</v>
      </c>
      <c r="S132" s="209"/>
      <c r="T132" s="211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85</v>
      </c>
      <c r="AT132" s="213" t="s">
        <v>76</v>
      </c>
      <c r="AU132" s="213" t="s">
        <v>85</v>
      </c>
      <c r="AY132" s="212" t="s">
        <v>155</v>
      </c>
      <c r="BK132" s="214">
        <f>SUM(BK133:BK139)</f>
        <v>0</v>
      </c>
    </row>
    <row r="133" s="2" customFormat="1">
      <c r="A133" s="37"/>
      <c r="B133" s="38"/>
      <c r="C133" s="217" t="s">
        <v>163</v>
      </c>
      <c r="D133" s="217" t="s">
        <v>158</v>
      </c>
      <c r="E133" s="218" t="s">
        <v>1462</v>
      </c>
      <c r="F133" s="219" t="s">
        <v>1463</v>
      </c>
      <c r="G133" s="220" t="s">
        <v>345</v>
      </c>
      <c r="H133" s="221">
        <v>42</v>
      </c>
      <c r="I133" s="222"/>
      <c r="J133" s="223">
        <f>ROUND(I133*H133,2)</f>
        <v>0</v>
      </c>
      <c r="K133" s="219" t="s">
        <v>162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0.0037000000000000002</v>
      </c>
      <c r="R133" s="226">
        <f>Q133*H133</f>
        <v>0.15540000000000001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163</v>
      </c>
      <c r="AT133" s="228" t="s">
        <v>158</v>
      </c>
      <c r="AU133" s="228" t="s">
        <v>87</v>
      </c>
      <c r="AY133" s="16" t="s">
        <v>155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163</v>
      </c>
      <c r="BM133" s="228" t="s">
        <v>1464</v>
      </c>
    </row>
    <row r="134" s="2" customFormat="1" ht="21.75" customHeight="1">
      <c r="A134" s="37"/>
      <c r="B134" s="38"/>
      <c r="C134" s="217" t="s">
        <v>183</v>
      </c>
      <c r="D134" s="217" t="s">
        <v>158</v>
      </c>
      <c r="E134" s="218" t="s">
        <v>213</v>
      </c>
      <c r="F134" s="219" t="s">
        <v>214</v>
      </c>
      <c r="G134" s="220" t="s">
        <v>171</v>
      </c>
      <c r="H134" s="221">
        <v>45</v>
      </c>
      <c r="I134" s="222"/>
      <c r="J134" s="223">
        <f>ROUND(I134*H134,2)</f>
        <v>0</v>
      </c>
      <c r="K134" s="219" t="s">
        <v>162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0.040000000000000001</v>
      </c>
      <c r="R134" s="226">
        <f>Q134*H134</f>
        <v>1.8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163</v>
      </c>
      <c r="AT134" s="228" t="s">
        <v>158</v>
      </c>
      <c r="AU134" s="228" t="s">
        <v>87</v>
      </c>
      <c r="AY134" s="16" t="s">
        <v>155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163</v>
      </c>
      <c r="BM134" s="228" t="s">
        <v>1465</v>
      </c>
    </row>
    <row r="135" s="13" customFormat="1">
      <c r="A135" s="13"/>
      <c r="B135" s="230"/>
      <c r="C135" s="231"/>
      <c r="D135" s="232" t="s">
        <v>165</v>
      </c>
      <c r="E135" s="233" t="s">
        <v>1</v>
      </c>
      <c r="F135" s="234" t="s">
        <v>1466</v>
      </c>
      <c r="G135" s="231"/>
      <c r="H135" s="235">
        <v>45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165</v>
      </c>
      <c r="AU135" s="241" t="s">
        <v>87</v>
      </c>
      <c r="AV135" s="13" t="s">
        <v>87</v>
      </c>
      <c r="AW135" s="13" t="s">
        <v>33</v>
      </c>
      <c r="AX135" s="13" t="s">
        <v>85</v>
      </c>
      <c r="AY135" s="241" t="s">
        <v>155</v>
      </c>
    </row>
    <row r="136" s="2" customFormat="1">
      <c r="A136" s="37"/>
      <c r="B136" s="38"/>
      <c r="C136" s="217" t="s">
        <v>188</v>
      </c>
      <c r="D136" s="217" t="s">
        <v>158</v>
      </c>
      <c r="E136" s="218" t="s">
        <v>235</v>
      </c>
      <c r="F136" s="219" t="s">
        <v>236</v>
      </c>
      <c r="G136" s="220" t="s">
        <v>171</v>
      </c>
      <c r="H136" s="221">
        <v>45</v>
      </c>
      <c r="I136" s="222"/>
      <c r="J136" s="223">
        <f>ROUND(I136*H136,2)</f>
        <v>0</v>
      </c>
      <c r="K136" s="219" t="s">
        <v>162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0.041529999999999997</v>
      </c>
      <c r="R136" s="226">
        <f>Q136*H136</f>
        <v>1.8688499999999999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163</v>
      </c>
      <c r="AT136" s="228" t="s">
        <v>158</v>
      </c>
      <c r="AU136" s="228" t="s">
        <v>87</v>
      </c>
      <c r="AY136" s="16" t="s">
        <v>155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163</v>
      </c>
      <c r="BM136" s="228" t="s">
        <v>1467</v>
      </c>
    </row>
    <row r="137" s="13" customFormat="1">
      <c r="A137" s="13"/>
      <c r="B137" s="230"/>
      <c r="C137" s="231"/>
      <c r="D137" s="232" t="s">
        <v>165</v>
      </c>
      <c r="E137" s="233" t="s">
        <v>1</v>
      </c>
      <c r="F137" s="234" t="s">
        <v>1466</v>
      </c>
      <c r="G137" s="231"/>
      <c r="H137" s="235">
        <v>45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165</v>
      </c>
      <c r="AU137" s="241" t="s">
        <v>87</v>
      </c>
      <c r="AV137" s="13" t="s">
        <v>87</v>
      </c>
      <c r="AW137" s="13" t="s">
        <v>33</v>
      </c>
      <c r="AX137" s="13" t="s">
        <v>85</v>
      </c>
      <c r="AY137" s="241" t="s">
        <v>155</v>
      </c>
    </row>
    <row r="138" s="2" customFormat="1">
      <c r="A138" s="37"/>
      <c r="B138" s="38"/>
      <c r="C138" s="217" t="s">
        <v>194</v>
      </c>
      <c r="D138" s="217" t="s">
        <v>158</v>
      </c>
      <c r="E138" s="218" t="s">
        <v>1468</v>
      </c>
      <c r="F138" s="219" t="s">
        <v>1469</v>
      </c>
      <c r="G138" s="220" t="s">
        <v>345</v>
      </c>
      <c r="H138" s="221">
        <v>630</v>
      </c>
      <c r="I138" s="222"/>
      <c r="J138" s="223">
        <f>ROUND(I138*H138,2)</f>
        <v>0</v>
      </c>
      <c r="K138" s="219" t="s">
        <v>162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0.0037599999999999999</v>
      </c>
      <c r="R138" s="226">
        <f>Q138*H138</f>
        <v>2.3687999999999998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163</v>
      </c>
      <c r="AT138" s="228" t="s">
        <v>158</v>
      </c>
      <c r="AU138" s="228" t="s">
        <v>87</v>
      </c>
      <c r="AY138" s="16" t="s">
        <v>155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163</v>
      </c>
      <c r="BM138" s="228" t="s">
        <v>1470</v>
      </c>
    </row>
    <row r="139" s="13" customFormat="1">
      <c r="A139" s="13"/>
      <c r="B139" s="230"/>
      <c r="C139" s="231"/>
      <c r="D139" s="232" t="s">
        <v>165</v>
      </c>
      <c r="E139" s="233" t="s">
        <v>1</v>
      </c>
      <c r="F139" s="234" t="s">
        <v>1471</v>
      </c>
      <c r="G139" s="231"/>
      <c r="H139" s="235">
        <v>630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165</v>
      </c>
      <c r="AU139" s="241" t="s">
        <v>87</v>
      </c>
      <c r="AV139" s="13" t="s">
        <v>87</v>
      </c>
      <c r="AW139" s="13" t="s">
        <v>33</v>
      </c>
      <c r="AX139" s="13" t="s">
        <v>85</v>
      </c>
      <c r="AY139" s="241" t="s">
        <v>155</v>
      </c>
    </row>
    <row r="140" s="12" customFormat="1" ht="22.8" customHeight="1">
      <c r="A140" s="12"/>
      <c r="B140" s="201"/>
      <c r="C140" s="202"/>
      <c r="D140" s="203" t="s">
        <v>76</v>
      </c>
      <c r="E140" s="215" t="s">
        <v>207</v>
      </c>
      <c r="F140" s="215" t="s">
        <v>722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SUM(P141:P147)</f>
        <v>0</v>
      </c>
      <c r="Q140" s="209"/>
      <c r="R140" s="210">
        <f>SUM(R141:R147)</f>
        <v>0.10500000000000001</v>
      </c>
      <c r="S140" s="209"/>
      <c r="T140" s="211">
        <f>SUM(T141:T147)</f>
        <v>9.8760000000000012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85</v>
      </c>
      <c r="AT140" s="213" t="s">
        <v>76</v>
      </c>
      <c r="AU140" s="213" t="s">
        <v>85</v>
      </c>
      <c r="AY140" s="212" t="s">
        <v>155</v>
      </c>
      <c r="BK140" s="214">
        <f>SUM(BK141:BK147)</f>
        <v>0</v>
      </c>
    </row>
    <row r="141" s="2" customFormat="1" ht="33" customHeight="1">
      <c r="A141" s="37"/>
      <c r="B141" s="38"/>
      <c r="C141" s="217" t="s">
        <v>198</v>
      </c>
      <c r="D141" s="217" t="s">
        <v>158</v>
      </c>
      <c r="E141" s="218" t="s">
        <v>282</v>
      </c>
      <c r="F141" s="219" t="s">
        <v>283</v>
      </c>
      <c r="G141" s="220" t="s">
        <v>171</v>
      </c>
      <c r="H141" s="221">
        <v>500</v>
      </c>
      <c r="I141" s="222"/>
      <c r="J141" s="223">
        <f>ROUND(I141*H141,2)</f>
        <v>0</v>
      </c>
      <c r="K141" s="219" t="s">
        <v>162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0.00021000000000000001</v>
      </c>
      <c r="R141" s="226">
        <f>Q141*H141</f>
        <v>0.10500000000000001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163</v>
      </c>
      <c r="AT141" s="228" t="s">
        <v>158</v>
      </c>
      <c r="AU141" s="228" t="s">
        <v>87</v>
      </c>
      <c r="AY141" s="16" t="s">
        <v>155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163</v>
      </c>
      <c r="BM141" s="228" t="s">
        <v>1472</v>
      </c>
    </row>
    <row r="142" s="13" customFormat="1">
      <c r="A142" s="13"/>
      <c r="B142" s="230"/>
      <c r="C142" s="231"/>
      <c r="D142" s="232" t="s">
        <v>165</v>
      </c>
      <c r="E142" s="233" t="s">
        <v>1</v>
      </c>
      <c r="F142" s="234" t="s">
        <v>1473</v>
      </c>
      <c r="G142" s="231"/>
      <c r="H142" s="235">
        <v>500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165</v>
      </c>
      <c r="AU142" s="241" t="s">
        <v>87</v>
      </c>
      <c r="AV142" s="13" t="s">
        <v>87</v>
      </c>
      <c r="AW142" s="13" t="s">
        <v>33</v>
      </c>
      <c r="AX142" s="13" t="s">
        <v>85</v>
      </c>
      <c r="AY142" s="241" t="s">
        <v>155</v>
      </c>
    </row>
    <row r="143" s="2" customFormat="1">
      <c r="A143" s="37"/>
      <c r="B143" s="38"/>
      <c r="C143" s="217" t="s">
        <v>207</v>
      </c>
      <c r="D143" s="217" t="s">
        <v>158</v>
      </c>
      <c r="E143" s="218" t="s">
        <v>1474</v>
      </c>
      <c r="F143" s="219" t="s">
        <v>1475</v>
      </c>
      <c r="G143" s="220" t="s">
        <v>345</v>
      </c>
      <c r="H143" s="221">
        <v>210</v>
      </c>
      <c r="I143" s="222"/>
      <c r="J143" s="223">
        <f>ROUND(I143*H143,2)</f>
        <v>0</v>
      </c>
      <c r="K143" s="219" t="s">
        <v>162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0.017000000000000001</v>
      </c>
      <c r="T143" s="227">
        <f>S143*H143</f>
        <v>3.5700000000000003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163</v>
      </c>
      <c r="AT143" s="228" t="s">
        <v>158</v>
      </c>
      <c r="AU143" s="228" t="s">
        <v>87</v>
      </c>
      <c r="AY143" s="16" t="s">
        <v>155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163</v>
      </c>
      <c r="BM143" s="228" t="s">
        <v>1476</v>
      </c>
    </row>
    <row r="144" s="2" customFormat="1">
      <c r="A144" s="37"/>
      <c r="B144" s="38"/>
      <c r="C144" s="217" t="s">
        <v>212</v>
      </c>
      <c r="D144" s="217" t="s">
        <v>158</v>
      </c>
      <c r="E144" s="218" t="s">
        <v>1477</v>
      </c>
      <c r="F144" s="219" t="s">
        <v>1478</v>
      </c>
      <c r="G144" s="220" t="s">
        <v>345</v>
      </c>
      <c r="H144" s="221">
        <v>105</v>
      </c>
      <c r="I144" s="222"/>
      <c r="J144" s="223">
        <f>ROUND(I144*H144,2)</f>
        <v>0</v>
      </c>
      <c r="K144" s="219" t="s">
        <v>162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0.034000000000000002</v>
      </c>
      <c r="T144" s="227">
        <f>S144*H144</f>
        <v>3.5700000000000003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163</v>
      </c>
      <c r="AT144" s="228" t="s">
        <v>158</v>
      </c>
      <c r="AU144" s="228" t="s">
        <v>87</v>
      </c>
      <c r="AY144" s="16" t="s">
        <v>155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163</v>
      </c>
      <c r="BM144" s="228" t="s">
        <v>1479</v>
      </c>
    </row>
    <row r="145" s="2" customFormat="1">
      <c r="A145" s="37"/>
      <c r="B145" s="38"/>
      <c r="C145" s="217" t="s">
        <v>217</v>
      </c>
      <c r="D145" s="217" t="s">
        <v>158</v>
      </c>
      <c r="E145" s="218" t="s">
        <v>1480</v>
      </c>
      <c r="F145" s="219" t="s">
        <v>1481</v>
      </c>
      <c r="G145" s="220" t="s">
        <v>345</v>
      </c>
      <c r="H145" s="221">
        <v>42</v>
      </c>
      <c r="I145" s="222"/>
      <c r="J145" s="223">
        <f>ROUND(I145*H145,2)</f>
        <v>0</v>
      </c>
      <c r="K145" s="219" t="s">
        <v>162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0.0080000000000000002</v>
      </c>
      <c r="T145" s="227">
        <f>S145*H145</f>
        <v>0.33600000000000002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163</v>
      </c>
      <c r="AT145" s="228" t="s">
        <v>158</v>
      </c>
      <c r="AU145" s="228" t="s">
        <v>87</v>
      </c>
      <c r="AY145" s="16" t="s">
        <v>155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163</v>
      </c>
      <c r="BM145" s="228" t="s">
        <v>1482</v>
      </c>
    </row>
    <row r="146" s="2" customFormat="1">
      <c r="A146" s="37"/>
      <c r="B146" s="38"/>
      <c r="C146" s="217" t="s">
        <v>221</v>
      </c>
      <c r="D146" s="217" t="s">
        <v>158</v>
      </c>
      <c r="E146" s="218" t="s">
        <v>1483</v>
      </c>
      <c r="F146" s="219" t="s">
        <v>1484</v>
      </c>
      <c r="G146" s="220" t="s">
        <v>180</v>
      </c>
      <c r="H146" s="221">
        <v>300</v>
      </c>
      <c r="I146" s="222"/>
      <c r="J146" s="223">
        <f>ROUND(I146*H146,2)</f>
        <v>0</v>
      </c>
      <c r="K146" s="219" t="s">
        <v>162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0.0080000000000000002</v>
      </c>
      <c r="T146" s="227">
        <f>S146*H146</f>
        <v>2.3999999999999999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163</v>
      </c>
      <c r="AT146" s="228" t="s">
        <v>158</v>
      </c>
      <c r="AU146" s="228" t="s">
        <v>87</v>
      </c>
      <c r="AY146" s="16" t="s">
        <v>155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163</v>
      </c>
      <c r="BM146" s="228" t="s">
        <v>1485</v>
      </c>
    </row>
    <row r="147" s="13" customFormat="1">
      <c r="A147" s="13"/>
      <c r="B147" s="230"/>
      <c r="C147" s="231"/>
      <c r="D147" s="232" t="s">
        <v>165</v>
      </c>
      <c r="E147" s="233" t="s">
        <v>1</v>
      </c>
      <c r="F147" s="234" t="s">
        <v>1486</v>
      </c>
      <c r="G147" s="231"/>
      <c r="H147" s="235">
        <v>300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165</v>
      </c>
      <c r="AU147" s="241" t="s">
        <v>87</v>
      </c>
      <c r="AV147" s="13" t="s">
        <v>87</v>
      </c>
      <c r="AW147" s="13" t="s">
        <v>33</v>
      </c>
      <c r="AX147" s="13" t="s">
        <v>85</v>
      </c>
      <c r="AY147" s="241" t="s">
        <v>155</v>
      </c>
    </row>
    <row r="148" s="12" customFormat="1" ht="22.8" customHeight="1">
      <c r="A148" s="12"/>
      <c r="B148" s="201"/>
      <c r="C148" s="202"/>
      <c r="D148" s="203" t="s">
        <v>76</v>
      </c>
      <c r="E148" s="215" t="s">
        <v>347</v>
      </c>
      <c r="F148" s="215" t="s">
        <v>348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SUM(P149:P155)</f>
        <v>0</v>
      </c>
      <c r="Q148" s="209"/>
      <c r="R148" s="210">
        <f>SUM(R149:R155)</f>
        <v>0</v>
      </c>
      <c r="S148" s="209"/>
      <c r="T148" s="21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85</v>
      </c>
      <c r="AT148" s="213" t="s">
        <v>76</v>
      </c>
      <c r="AU148" s="213" t="s">
        <v>85</v>
      </c>
      <c r="AY148" s="212" t="s">
        <v>155</v>
      </c>
      <c r="BK148" s="214">
        <f>SUM(BK149:BK155)</f>
        <v>0</v>
      </c>
    </row>
    <row r="149" s="2" customFormat="1">
      <c r="A149" s="37"/>
      <c r="B149" s="38"/>
      <c r="C149" s="217" t="s">
        <v>225</v>
      </c>
      <c r="D149" s="217" t="s">
        <v>158</v>
      </c>
      <c r="E149" s="218" t="s">
        <v>350</v>
      </c>
      <c r="F149" s="219" t="s">
        <v>351</v>
      </c>
      <c r="G149" s="220" t="s">
        <v>161</v>
      </c>
      <c r="H149" s="221">
        <v>9.8759999999999994</v>
      </c>
      <c r="I149" s="222"/>
      <c r="J149" s="223">
        <f>ROUND(I149*H149,2)</f>
        <v>0</v>
      </c>
      <c r="K149" s="219" t="s">
        <v>162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163</v>
      </c>
      <c r="AT149" s="228" t="s">
        <v>158</v>
      </c>
      <c r="AU149" s="228" t="s">
        <v>87</v>
      </c>
      <c r="AY149" s="16" t="s">
        <v>155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163</v>
      </c>
      <c r="BM149" s="228" t="s">
        <v>1487</v>
      </c>
    </row>
    <row r="150" s="2" customFormat="1" ht="33" customHeight="1">
      <c r="A150" s="37"/>
      <c r="B150" s="38"/>
      <c r="C150" s="217" t="s">
        <v>230</v>
      </c>
      <c r="D150" s="217" t="s">
        <v>158</v>
      </c>
      <c r="E150" s="218" t="s">
        <v>354</v>
      </c>
      <c r="F150" s="219" t="s">
        <v>355</v>
      </c>
      <c r="G150" s="220" t="s">
        <v>161</v>
      </c>
      <c r="H150" s="221">
        <v>98.760000000000005</v>
      </c>
      <c r="I150" s="222"/>
      <c r="J150" s="223">
        <f>ROUND(I150*H150,2)</f>
        <v>0</v>
      </c>
      <c r="K150" s="219" t="s">
        <v>162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163</v>
      </c>
      <c r="AT150" s="228" t="s">
        <v>158</v>
      </c>
      <c r="AU150" s="228" t="s">
        <v>87</v>
      </c>
      <c r="AY150" s="16" t="s">
        <v>155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163</v>
      </c>
      <c r="BM150" s="228" t="s">
        <v>1488</v>
      </c>
    </row>
    <row r="151" s="13" customFormat="1">
      <c r="A151" s="13"/>
      <c r="B151" s="230"/>
      <c r="C151" s="231"/>
      <c r="D151" s="232" t="s">
        <v>165</v>
      </c>
      <c r="E151" s="231"/>
      <c r="F151" s="234" t="s">
        <v>1489</v>
      </c>
      <c r="G151" s="231"/>
      <c r="H151" s="235">
        <v>98.760000000000005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165</v>
      </c>
      <c r="AU151" s="241" t="s">
        <v>87</v>
      </c>
      <c r="AV151" s="13" t="s">
        <v>87</v>
      </c>
      <c r="AW151" s="13" t="s">
        <v>4</v>
      </c>
      <c r="AX151" s="13" t="s">
        <v>85</v>
      </c>
      <c r="AY151" s="241" t="s">
        <v>155</v>
      </c>
    </row>
    <row r="152" s="2" customFormat="1">
      <c r="A152" s="37"/>
      <c r="B152" s="38"/>
      <c r="C152" s="217" t="s">
        <v>8</v>
      </c>
      <c r="D152" s="217" t="s">
        <v>158</v>
      </c>
      <c r="E152" s="218" t="s">
        <v>359</v>
      </c>
      <c r="F152" s="219" t="s">
        <v>360</v>
      </c>
      <c r="G152" s="220" t="s">
        <v>161</v>
      </c>
      <c r="H152" s="221">
        <v>9.8759999999999994</v>
      </c>
      <c r="I152" s="222"/>
      <c r="J152" s="223">
        <f>ROUND(I152*H152,2)</f>
        <v>0</v>
      </c>
      <c r="K152" s="219" t="s">
        <v>162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163</v>
      </c>
      <c r="AT152" s="228" t="s">
        <v>158</v>
      </c>
      <c r="AU152" s="228" t="s">
        <v>87</v>
      </c>
      <c r="AY152" s="16" t="s">
        <v>155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163</v>
      </c>
      <c r="BM152" s="228" t="s">
        <v>1490</v>
      </c>
    </row>
    <row r="153" s="2" customFormat="1">
      <c r="A153" s="37"/>
      <c r="B153" s="38"/>
      <c r="C153" s="217" t="s">
        <v>238</v>
      </c>
      <c r="D153" s="217" t="s">
        <v>158</v>
      </c>
      <c r="E153" s="218" t="s">
        <v>363</v>
      </c>
      <c r="F153" s="219" t="s">
        <v>364</v>
      </c>
      <c r="G153" s="220" t="s">
        <v>161</v>
      </c>
      <c r="H153" s="221">
        <v>187.64400000000001</v>
      </c>
      <c r="I153" s="222"/>
      <c r="J153" s="223">
        <f>ROUND(I153*H153,2)</f>
        <v>0</v>
      </c>
      <c r="K153" s="219" t="s">
        <v>162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163</v>
      </c>
      <c r="AT153" s="228" t="s">
        <v>158</v>
      </c>
      <c r="AU153" s="228" t="s">
        <v>87</v>
      </c>
      <c r="AY153" s="16" t="s">
        <v>155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163</v>
      </c>
      <c r="BM153" s="228" t="s">
        <v>1491</v>
      </c>
    </row>
    <row r="154" s="13" customFormat="1">
      <c r="A154" s="13"/>
      <c r="B154" s="230"/>
      <c r="C154" s="231"/>
      <c r="D154" s="232" t="s">
        <v>165</v>
      </c>
      <c r="E154" s="231"/>
      <c r="F154" s="234" t="s">
        <v>1492</v>
      </c>
      <c r="G154" s="231"/>
      <c r="H154" s="235">
        <v>187.64400000000001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165</v>
      </c>
      <c r="AU154" s="241" t="s">
        <v>87</v>
      </c>
      <c r="AV154" s="13" t="s">
        <v>87</v>
      </c>
      <c r="AW154" s="13" t="s">
        <v>4</v>
      </c>
      <c r="AX154" s="13" t="s">
        <v>85</v>
      </c>
      <c r="AY154" s="241" t="s">
        <v>155</v>
      </c>
    </row>
    <row r="155" s="2" customFormat="1">
      <c r="A155" s="37"/>
      <c r="B155" s="38"/>
      <c r="C155" s="217" t="s">
        <v>243</v>
      </c>
      <c r="D155" s="217" t="s">
        <v>158</v>
      </c>
      <c r="E155" s="218" t="s">
        <v>368</v>
      </c>
      <c r="F155" s="219" t="s">
        <v>369</v>
      </c>
      <c r="G155" s="220" t="s">
        <v>161</v>
      </c>
      <c r="H155" s="221">
        <v>9.8759999999999994</v>
      </c>
      <c r="I155" s="222"/>
      <c r="J155" s="223">
        <f>ROUND(I155*H155,2)</f>
        <v>0</v>
      </c>
      <c r="K155" s="219" t="s">
        <v>327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163</v>
      </c>
      <c r="AT155" s="228" t="s">
        <v>158</v>
      </c>
      <c r="AU155" s="228" t="s">
        <v>87</v>
      </c>
      <c r="AY155" s="16" t="s">
        <v>155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163</v>
      </c>
      <c r="BM155" s="228" t="s">
        <v>1493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371</v>
      </c>
      <c r="F156" s="215" t="s">
        <v>372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SUM(P157:P158)</f>
        <v>0</v>
      </c>
      <c r="Q156" s="209"/>
      <c r="R156" s="210">
        <f>SUM(R157:R158)</f>
        <v>0</v>
      </c>
      <c r="S156" s="209"/>
      <c r="T156" s="21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85</v>
      </c>
      <c r="AT156" s="213" t="s">
        <v>76</v>
      </c>
      <c r="AU156" s="213" t="s">
        <v>85</v>
      </c>
      <c r="AY156" s="212" t="s">
        <v>155</v>
      </c>
      <c r="BK156" s="214">
        <f>SUM(BK157:BK158)</f>
        <v>0</v>
      </c>
    </row>
    <row r="157" s="2" customFormat="1" ht="16.5" customHeight="1">
      <c r="A157" s="37"/>
      <c r="B157" s="38"/>
      <c r="C157" s="217" t="s">
        <v>248</v>
      </c>
      <c r="D157" s="217" t="s">
        <v>158</v>
      </c>
      <c r="E157" s="218" t="s">
        <v>374</v>
      </c>
      <c r="F157" s="219" t="s">
        <v>375</v>
      </c>
      <c r="G157" s="220" t="s">
        <v>161</v>
      </c>
      <c r="H157" s="221">
        <v>12.426</v>
      </c>
      <c r="I157" s="222"/>
      <c r="J157" s="223">
        <f>ROUND(I157*H157,2)</f>
        <v>0</v>
      </c>
      <c r="K157" s="219" t="s">
        <v>162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163</v>
      </c>
      <c r="AT157" s="228" t="s">
        <v>158</v>
      </c>
      <c r="AU157" s="228" t="s">
        <v>87</v>
      </c>
      <c r="AY157" s="16" t="s">
        <v>155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163</v>
      </c>
      <c r="BM157" s="228" t="s">
        <v>1494</v>
      </c>
    </row>
    <row r="158" s="2" customFormat="1">
      <c r="A158" s="37"/>
      <c r="B158" s="38"/>
      <c r="C158" s="217" t="s">
        <v>253</v>
      </c>
      <c r="D158" s="217" t="s">
        <v>158</v>
      </c>
      <c r="E158" s="218" t="s">
        <v>378</v>
      </c>
      <c r="F158" s="219" t="s">
        <v>379</v>
      </c>
      <c r="G158" s="220" t="s">
        <v>161</v>
      </c>
      <c r="H158" s="221">
        <v>12.426</v>
      </c>
      <c r="I158" s="222"/>
      <c r="J158" s="223">
        <f>ROUND(I158*H158,2)</f>
        <v>0</v>
      </c>
      <c r="K158" s="219" t="s">
        <v>162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163</v>
      </c>
      <c r="AT158" s="228" t="s">
        <v>158</v>
      </c>
      <c r="AU158" s="228" t="s">
        <v>87</v>
      </c>
      <c r="AY158" s="16" t="s">
        <v>155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163</v>
      </c>
      <c r="BM158" s="228" t="s">
        <v>1495</v>
      </c>
    </row>
    <row r="159" s="12" customFormat="1" ht="25.92" customHeight="1">
      <c r="A159" s="12"/>
      <c r="B159" s="201"/>
      <c r="C159" s="202"/>
      <c r="D159" s="203" t="s">
        <v>76</v>
      </c>
      <c r="E159" s="204" t="s">
        <v>381</v>
      </c>
      <c r="F159" s="204" t="s">
        <v>382</v>
      </c>
      <c r="G159" s="202"/>
      <c r="H159" s="202"/>
      <c r="I159" s="205"/>
      <c r="J159" s="206">
        <f>BK159</f>
        <v>0</v>
      </c>
      <c r="K159" s="202"/>
      <c r="L159" s="207"/>
      <c r="M159" s="208"/>
      <c r="N159" s="209"/>
      <c r="O159" s="209"/>
      <c r="P159" s="210">
        <f>P160</f>
        <v>0</v>
      </c>
      <c r="Q159" s="209"/>
      <c r="R159" s="210">
        <f>R160</f>
        <v>0.16000000000000003</v>
      </c>
      <c r="S159" s="209"/>
      <c r="T159" s="21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87</v>
      </c>
      <c r="AT159" s="213" t="s">
        <v>76</v>
      </c>
      <c r="AU159" s="213" t="s">
        <v>77</v>
      </c>
      <c r="AY159" s="212" t="s">
        <v>155</v>
      </c>
      <c r="BK159" s="214">
        <f>BK160</f>
        <v>0</v>
      </c>
    </row>
    <row r="160" s="12" customFormat="1" ht="22.8" customHeight="1">
      <c r="A160" s="12"/>
      <c r="B160" s="201"/>
      <c r="C160" s="202"/>
      <c r="D160" s="203" t="s">
        <v>76</v>
      </c>
      <c r="E160" s="215" t="s">
        <v>692</v>
      </c>
      <c r="F160" s="215" t="s">
        <v>693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SUM(P161:P168)</f>
        <v>0</v>
      </c>
      <c r="Q160" s="209"/>
      <c r="R160" s="210">
        <f>SUM(R161:R168)</f>
        <v>0.16000000000000003</v>
      </c>
      <c r="S160" s="209"/>
      <c r="T160" s="211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87</v>
      </c>
      <c r="AT160" s="213" t="s">
        <v>76</v>
      </c>
      <c r="AU160" s="213" t="s">
        <v>85</v>
      </c>
      <c r="AY160" s="212" t="s">
        <v>155</v>
      </c>
      <c r="BK160" s="214">
        <f>SUM(BK161:BK168)</f>
        <v>0</v>
      </c>
    </row>
    <row r="161" s="2" customFormat="1">
      <c r="A161" s="37"/>
      <c r="B161" s="38"/>
      <c r="C161" s="217" t="s">
        <v>258</v>
      </c>
      <c r="D161" s="217" t="s">
        <v>158</v>
      </c>
      <c r="E161" s="218" t="s">
        <v>700</v>
      </c>
      <c r="F161" s="219" t="s">
        <v>701</v>
      </c>
      <c r="G161" s="220" t="s">
        <v>171</v>
      </c>
      <c r="H161" s="221">
        <v>500</v>
      </c>
      <c r="I161" s="222"/>
      <c r="J161" s="223">
        <f>ROUND(I161*H161,2)</f>
        <v>0</v>
      </c>
      <c r="K161" s="219" t="s">
        <v>162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0.00021000000000000001</v>
      </c>
      <c r="R161" s="226">
        <f>Q161*H161</f>
        <v>0.10500000000000001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238</v>
      </c>
      <c r="AT161" s="228" t="s">
        <v>158</v>
      </c>
      <c r="AU161" s="228" t="s">
        <v>87</v>
      </c>
      <c r="AY161" s="16" t="s">
        <v>155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238</v>
      </c>
      <c r="BM161" s="228" t="s">
        <v>1496</v>
      </c>
    </row>
    <row r="162" s="13" customFormat="1">
      <c r="A162" s="13"/>
      <c r="B162" s="230"/>
      <c r="C162" s="231"/>
      <c r="D162" s="232" t="s">
        <v>165</v>
      </c>
      <c r="E162" s="233" t="s">
        <v>1</v>
      </c>
      <c r="F162" s="234" t="s">
        <v>1497</v>
      </c>
      <c r="G162" s="231"/>
      <c r="H162" s="235">
        <v>500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165</v>
      </c>
      <c r="AU162" s="241" t="s">
        <v>87</v>
      </c>
      <c r="AV162" s="13" t="s">
        <v>87</v>
      </c>
      <c r="AW162" s="13" t="s">
        <v>33</v>
      </c>
      <c r="AX162" s="13" t="s">
        <v>85</v>
      </c>
      <c r="AY162" s="241" t="s">
        <v>155</v>
      </c>
    </row>
    <row r="163" s="2" customFormat="1">
      <c r="A163" s="37"/>
      <c r="B163" s="38"/>
      <c r="C163" s="217" t="s">
        <v>7</v>
      </c>
      <c r="D163" s="217" t="s">
        <v>158</v>
      </c>
      <c r="E163" s="218" t="s">
        <v>705</v>
      </c>
      <c r="F163" s="219" t="s">
        <v>706</v>
      </c>
      <c r="G163" s="220" t="s">
        <v>171</v>
      </c>
      <c r="H163" s="221">
        <v>250</v>
      </c>
      <c r="I163" s="222"/>
      <c r="J163" s="223">
        <f>ROUND(I163*H163,2)</f>
        <v>0</v>
      </c>
      <c r="K163" s="219" t="s">
        <v>162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0.00020000000000000001</v>
      </c>
      <c r="R163" s="226">
        <f>Q163*H163</f>
        <v>0.050000000000000003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238</v>
      </c>
      <c r="AT163" s="228" t="s">
        <v>158</v>
      </c>
      <c r="AU163" s="228" t="s">
        <v>87</v>
      </c>
      <c r="AY163" s="16" t="s">
        <v>155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238</v>
      </c>
      <c r="BM163" s="228" t="s">
        <v>1498</v>
      </c>
    </row>
    <row r="164" s="13" customFormat="1">
      <c r="A164" s="13"/>
      <c r="B164" s="230"/>
      <c r="C164" s="231"/>
      <c r="D164" s="232" t="s">
        <v>165</v>
      </c>
      <c r="E164" s="233" t="s">
        <v>1</v>
      </c>
      <c r="F164" s="234" t="s">
        <v>1499</v>
      </c>
      <c r="G164" s="231"/>
      <c r="H164" s="235">
        <v>250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165</v>
      </c>
      <c r="AU164" s="241" t="s">
        <v>87</v>
      </c>
      <c r="AV164" s="13" t="s">
        <v>87</v>
      </c>
      <c r="AW164" s="13" t="s">
        <v>33</v>
      </c>
      <c r="AX164" s="13" t="s">
        <v>85</v>
      </c>
      <c r="AY164" s="241" t="s">
        <v>155</v>
      </c>
    </row>
    <row r="165" s="2" customFormat="1" ht="33" customHeight="1">
      <c r="A165" s="37"/>
      <c r="B165" s="38"/>
      <c r="C165" s="217" t="s">
        <v>267</v>
      </c>
      <c r="D165" s="217" t="s">
        <v>158</v>
      </c>
      <c r="E165" s="218" t="s">
        <v>1500</v>
      </c>
      <c r="F165" s="219" t="s">
        <v>1501</v>
      </c>
      <c r="G165" s="220" t="s">
        <v>171</v>
      </c>
      <c r="H165" s="221">
        <v>500</v>
      </c>
      <c r="I165" s="222"/>
      <c r="J165" s="223">
        <f>ROUND(I165*H165,2)</f>
        <v>0</v>
      </c>
      <c r="K165" s="219" t="s">
        <v>162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1.0000000000000001E-05</v>
      </c>
      <c r="R165" s="226">
        <f>Q165*H165</f>
        <v>0.0050000000000000001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238</v>
      </c>
      <c r="AT165" s="228" t="s">
        <v>158</v>
      </c>
      <c r="AU165" s="228" t="s">
        <v>87</v>
      </c>
      <c r="AY165" s="16" t="s">
        <v>155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238</v>
      </c>
      <c r="BM165" s="228" t="s">
        <v>1502</v>
      </c>
    </row>
    <row r="166" s="13" customFormat="1">
      <c r="A166" s="13"/>
      <c r="B166" s="230"/>
      <c r="C166" s="231"/>
      <c r="D166" s="232" t="s">
        <v>165</v>
      </c>
      <c r="E166" s="233" t="s">
        <v>1</v>
      </c>
      <c r="F166" s="234" t="s">
        <v>1497</v>
      </c>
      <c r="G166" s="231"/>
      <c r="H166" s="235">
        <v>500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165</v>
      </c>
      <c r="AU166" s="241" t="s">
        <v>87</v>
      </c>
      <c r="AV166" s="13" t="s">
        <v>87</v>
      </c>
      <c r="AW166" s="13" t="s">
        <v>33</v>
      </c>
      <c r="AX166" s="13" t="s">
        <v>85</v>
      </c>
      <c r="AY166" s="241" t="s">
        <v>155</v>
      </c>
    </row>
    <row r="167" s="2" customFormat="1" ht="21.75" customHeight="1">
      <c r="A167" s="37"/>
      <c r="B167" s="38"/>
      <c r="C167" s="217" t="s">
        <v>271</v>
      </c>
      <c r="D167" s="217" t="s">
        <v>158</v>
      </c>
      <c r="E167" s="218" t="s">
        <v>710</v>
      </c>
      <c r="F167" s="219" t="s">
        <v>711</v>
      </c>
      <c r="G167" s="220" t="s">
        <v>171</v>
      </c>
      <c r="H167" s="221">
        <v>250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238</v>
      </c>
      <c r="AT167" s="228" t="s">
        <v>158</v>
      </c>
      <c r="AU167" s="228" t="s">
        <v>87</v>
      </c>
      <c r="AY167" s="16" t="s">
        <v>155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238</v>
      </c>
      <c r="BM167" s="228" t="s">
        <v>1503</v>
      </c>
    </row>
    <row r="168" s="13" customFormat="1">
      <c r="A168" s="13"/>
      <c r="B168" s="230"/>
      <c r="C168" s="231"/>
      <c r="D168" s="232" t="s">
        <v>165</v>
      </c>
      <c r="E168" s="233" t="s">
        <v>1</v>
      </c>
      <c r="F168" s="234" t="s">
        <v>1504</v>
      </c>
      <c r="G168" s="231"/>
      <c r="H168" s="235">
        <v>250</v>
      </c>
      <c r="I168" s="236"/>
      <c r="J168" s="231"/>
      <c r="K168" s="231"/>
      <c r="L168" s="237"/>
      <c r="M168" s="268"/>
      <c r="N168" s="269"/>
      <c r="O168" s="269"/>
      <c r="P168" s="269"/>
      <c r="Q168" s="269"/>
      <c r="R168" s="269"/>
      <c r="S168" s="269"/>
      <c r="T168" s="27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165</v>
      </c>
      <c r="AU168" s="241" t="s">
        <v>87</v>
      </c>
      <c r="AV168" s="13" t="s">
        <v>87</v>
      </c>
      <c r="AW168" s="13" t="s">
        <v>33</v>
      </c>
      <c r="AX168" s="13" t="s">
        <v>85</v>
      </c>
      <c r="AY168" s="241" t="s">
        <v>155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MUntlR7L5xLsETCtaIQPzAoOURZSTRqNH90Ba6/EZmn6ekZf1CqgRNoj0r5OFbCh/BQ1rWLZU2vRi9a36HFPJw==" hashValue="LizR+Qd5hGVgN3f56ZVpTfSkAoRmg8lRA1mEuitJcEfC+joz5k7b7LF/I05QFDnZvXkb0fTHkEd4IGuq3tYTCg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2021-03-14T13:49:10Z</dcterms:created>
  <dcterms:modified xsi:type="dcterms:W3CDTF">2021-03-14T13:49:21Z</dcterms:modified>
</cp:coreProperties>
</file>